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124226"/>
  <mc:AlternateContent xmlns:mc="http://schemas.openxmlformats.org/markup-compatibility/2006">
    <mc:Choice Requires="x15">
      <x15ac:absPath xmlns:x15ac="http://schemas.microsoft.com/office/spreadsheetml/2010/11/ac" url="https://wolterskluwer-my.sharepoint.com/personal/martijn_luttmer_wolterskluwer_com/Documents/Desktop/Nieuwe map/"/>
    </mc:Choice>
  </mc:AlternateContent>
  <xr:revisionPtr revIDLastSave="10" documentId="8_{1229D911-9C2A-4C34-A511-E10BD1DB60C0}" xr6:coauthVersionLast="47" xr6:coauthVersionMax="47" xr10:uidLastSave="{C821AF9B-47FA-4C83-8AC4-F1072624E4E1}"/>
  <bookViews>
    <workbookView xWindow="28680" yWindow="-120" windowWidth="29040" windowHeight="16440" activeTab="1" xr2:uid="{00000000-000D-0000-FFFF-FFFF00000000}"/>
  </bookViews>
  <sheets>
    <sheet name="Importeren" sheetId="1" r:id="rId1"/>
    <sheet name="Kasblad" sheetId="2" r:id="rId2"/>
    <sheet name="Toelichting" sheetId="3" r:id="rId3"/>
  </sheets>
  <definedNames>
    <definedName name="_xlnm._FilterDatabase" localSheetId="0" hidden="1">Importeren!$A$1:$P$3</definedName>
    <definedName name="test">Kasblad!$N$14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102" i="1" l="1"/>
  <c r="O102" i="1"/>
  <c r="N102" i="1"/>
  <c r="M102" i="1"/>
  <c r="I102" i="1"/>
  <c r="Q101" i="1"/>
  <c r="P101" i="1"/>
  <c r="O101" i="1"/>
  <c r="N101" i="1"/>
  <c r="M101" i="1"/>
  <c r="L101" i="1"/>
  <c r="I101" i="1"/>
  <c r="G101" i="1"/>
  <c r="F101" i="1"/>
  <c r="E101" i="1"/>
  <c r="D101" i="1"/>
  <c r="C101" i="1"/>
  <c r="B101" i="1"/>
  <c r="A101" i="1"/>
  <c r="Q100" i="1"/>
  <c r="P100" i="1"/>
  <c r="O100" i="1"/>
  <c r="N100" i="1"/>
  <c r="M100" i="1"/>
  <c r="L100" i="1"/>
  <c r="I100" i="1"/>
  <c r="G100" i="1"/>
  <c r="F100" i="1"/>
  <c r="E100" i="1"/>
  <c r="D100" i="1"/>
  <c r="C100" i="1"/>
  <c r="B100" i="1"/>
  <c r="A100" i="1"/>
  <c r="Q99" i="1"/>
  <c r="P99" i="1"/>
  <c r="O99" i="1"/>
  <c r="N99" i="1"/>
  <c r="M99" i="1"/>
  <c r="L99" i="1"/>
  <c r="I99" i="1"/>
  <c r="G99" i="1"/>
  <c r="F99" i="1"/>
  <c r="E99" i="1"/>
  <c r="D99" i="1"/>
  <c r="C99" i="1"/>
  <c r="B99" i="1"/>
  <c r="A99" i="1"/>
  <c r="Q98" i="1"/>
  <c r="P98" i="1"/>
  <c r="O98" i="1"/>
  <c r="N98" i="1"/>
  <c r="M98" i="1"/>
  <c r="L98" i="1"/>
  <c r="I98" i="1"/>
  <c r="G98" i="1"/>
  <c r="F98" i="1"/>
  <c r="E98" i="1"/>
  <c r="D98" i="1"/>
  <c r="C98" i="1"/>
  <c r="B98" i="1"/>
  <c r="A98" i="1"/>
  <c r="Q97" i="1"/>
  <c r="P97" i="1"/>
  <c r="O97" i="1"/>
  <c r="N97" i="1"/>
  <c r="M97" i="1"/>
  <c r="L97" i="1"/>
  <c r="I97" i="1"/>
  <c r="G97" i="1"/>
  <c r="F97" i="1"/>
  <c r="E97" i="1"/>
  <c r="D97" i="1"/>
  <c r="C97" i="1"/>
  <c r="B97" i="1"/>
  <c r="A97" i="1"/>
  <c r="Q96" i="1"/>
  <c r="P96" i="1"/>
  <c r="O96" i="1"/>
  <c r="N96" i="1"/>
  <c r="M96" i="1"/>
  <c r="L96" i="1"/>
  <c r="I96" i="1"/>
  <c r="G96" i="1"/>
  <c r="F96" i="1"/>
  <c r="E96" i="1"/>
  <c r="D96" i="1"/>
  <c r="C96" i="1"/>
  <c r="B96" i="1"/>
  <c r="A96" i="1"/>
  <c r="Q95" i="1"/>
  <c r="P95" i="1"/>
  <c r="O95" i="1"/>
  <c r="N95" i="1"/>
  <c r="M95" i="1"/>
  <c r="L95" i="1"/>
  <c r="I95" i="1"/>
  <c r="G95" i="1"/>
  <c r="F95" i="1"/>
  <c r="E95" i="1"/>
  <c r="D95" i="1"/>
  <c r="C95" i="1"/>
  <c r="B95" i="1"/>
  <c r="A95" i="1"/>
  <c r="Q94" i="1"/>
  <c r="P94" i="1"/>
  <c r="O94" i="1"/>
  <c r="N94" i="1"/>
  <c r="M94" i="1"/>
  <c r="L94" i="1"/>
  <c r="I94" i="1"/>
  <c r="G94" i="1"/>
  <c r="F94" i="1"/>
  <c r="E94" i="1"/>
  <c r="D94" i="1"/>
  <c r="C94" i="1"/>
  <c r="B94" i="1"/>
  <c r="A94" i="1"/>
  <c r="Q93" i="1"/>
  <c r="P93" i="1"/>
  <c r="O93" i="1"/>
  <c r="N93" i="1"/>
  <c r="M93" i="1"/>
  <c r="L93" i="1"/>
  <c r="I93" i="1"/>
  <c r="G93" i="1"/>
  <c r="F93" i="1"/>
  <c r="E93" i="1"/>
  <c r="D93" i="1"/>
  <c r="C93" i="1"/>
  <c r="B93" i="1"/>
  <c r="A93" i="1"/>
  <c r="Q92" i="1"/>
  <c r="O92" i="1"/>
  <c r="N92" i="1"/>
  <c r="M92" i="1"/>
  <c r="I92" i="1"/>
  <c r="G92" i="1"/>
  <c r="F92" i="1"/>
  <c r="E92" i="1"/>
  <c r="D92" i="1"/>
  <c r="C92" i="1"/>
  <c r="B92" i="1"/>
  <c r="A92" i="1"/>
  <c r="Q91" i="1"/>
  <c r="P91" i="1"/>
  <c r="O91" i="1"/>
  <c r="N91" i="1"/>
  <c r="M91" i="1"/>
  <c r="L91" i="1"/>
  <c r="I91" i="1"/>
  <c r="G91" i="1"/>
  <c r="F91" i="1"/>
  <c r="E91" i="1"/>
  <c r="D91" i="1"/>
  <c r="C91" i="1"/>
  <c r="B91" i="1"/>
  <c r="A91" i="1"/>
  <c r="Q90" i="1"/>
  <c r="P90" i="1"/>
  <c r="O90" i="1"/>
  <c r="N90" i="1"/>
  <c r="M90" i="1"/>
  <c r="L90" i="1"/>
  <c r="I90" i="1"/>
  <c r="G90" i="1"/>
  <c r="F90" i="1"/>
  <c r="E90" i="1"/>
  <c r="D90" i="1"/>
  <c r="C90" i="1"/>
  <c r="B90" i="1"/>
  <c r="A90" i="1"/>
  <c r="Q89" i="1"/>
  <c r="P89" i="1"/>
  <c r="O89" i="1"/>
  <c r="N89" i="1"/>
  <c r="M89" i="1"/>
  <c r="L89" i="1"/>
  <c r="I89" i="1"/>
  <c r="G89" i="1"/>
  <c r="F89" i="1"/>
  <c r="E89" i="1"/>
  <c r="D89" i="1"/>
  <c r="C89" i="1"/>
  <c r="B89" i="1"/>
  <c r="A89" i="1"/>
  <c r="Q88" i="1"/>
  <c r="P88" i="1"/>
  <c r="O88" i="1"/>
  <c r="N88" i="1"/>
  <c r="M88" i="1"/>
  <c r="L88" i="1"/>
  <c r="I88" i="1"/>
  <c r="G88" i="1"/>
  <c r="F88" i="1"/>
  <c r="E88" i="1"/>
  <c r="D88" i="1"/>
  <c r="C88" i="1"/>
  <c r="B88" i="1"/>
  <c r="A88" i="1"/>
  <c r="Q87" i="1"/>
  <c r="P87" i="1"/>
  <c r="O87" i="1"/>
  <c r="N87" i="1"/>
  <c r="M87" i="1"/>
  <c r="L87" i="1"/>
  <c r="I87" i="1"/>
  <c r="G87" i="1"/>
  <c r="F87" i="1"/>
  <c r="E87" i="1"/>
  <c r="D87" i="1"/>
  <c r="C87" i="1"/>
  <c r="B87" i="1"/>
  <c r="A87" i="1"/>
  <c r="Q86" i="1"/>
  <c r="P86" i="1"/>
  <c r="O86" i="1"/>
  <c r="N86" i="1"/>
  <c r="M86" i="1"/>
  <c r="L86" i="1"/>
  <c r="I86" i="1"/>
  <c r="G86" i="1"/>
  <c r="F86" i="1"/>
  <c r="E86" i="1"/>
  <c r="D86" i="1"/>
  <c r="C86" i="1"/>
  <c r="B86" i="1"/>
  <c r="A86" i="1"/>
  <c r="Q85" i="1"/>
  <c r="P85" i="1"/>
  <c r="O85" i="1"/>
  <c r="N85" i="1"/>
  <c r="M85" i="1"/>
  <c r="L85" i="1"/>
  <c r="I85" i="1"/>
  <c r="G85" i="1"/>
  <c r="F85" i="1"/>
  <c r="E85" i="1"/>
  <c r="D85" i="1"/>
  <c r="C85" i="1"/>
  <c r="B85" i="1"/>
  <c r="A85" i="1"/>
  <c r="Q84" i="1"/>
  <c r="P84" i="1"/>
  <c r="O84" i="1"/>
  <c r="N84" i="1"/>
  <c r="M84" i="1"/>
  <c r="L84" i="1"/>
  <c r="I84" i="1"/>
  <c r="G84" i="1"/>
  <c r="F84" i="1"/>
  <c r="E84" i="1"/>
  <c r="D84" i="1"/>
  <c r="C84" i="1"/>
  <c r="B84" i="1"/>
  <c r="A84" i="1"/>
  <c r="Q83" i="1"/>
  <c r="P83" i="1"/>
  <c r="O83" i="1"/>
  <c r="N83" i="1"/>
  <c r="M83" i="1"/>
  <c r="L83" i="1"/>
  <c r="I83" i="1"/>
  <c r="G83" i="1"/>
  <c r="F83" i="1"/>
  <c r="E83" i="1"/>
  <c r="D83" i="1"/>
  <c r="C83" i="1"/>
  <c r="B83" i="1"/>
  <c r="A83" i="1"/>
  <c r="Q82" i="1"/>
  <c r="P82" i="1"/>
  <c r="O82" i="1"/>
  <c r="N82" i="1"/>
  <c r="M82" i="1"/>
  <c r="L82" i="1"/>
  <c r="I82" i="1"/>
  <c r="G82" i="1"/>
  <c r="F82" i="1"/>
  <c r="E82" i="1"/>
  <c r="D82" i="1"/>
  <c r="C82" i="1"/>
  <c r="B82" i="1"/>
  <c r="A82" i="1"/>
  <c r="Q81" i="1"/>
  <c r="P81" i="1"/>
  <c r="O81" i="1"/>
  <c r="N81" i="1"/>
  <c r="M81" i="1"/>
  <c r="L81" i="1"/>
  <c r="I81" i="1"/>
  <c r="G81" i="1"/>
  <c r="F81" i="1"/>
  <c r="E81" i="1"/>
  <c r="D81" i="1"/>
  <c r="C81" i="1"/>
  <c r="B81" i="1"/>
  <c r="A81" i="1"/>
  <c r="Q80" i="1"/>
  <c r="P80" i="1"/>
  <c r="O80" i="1"/>
  <c r="N80" i="1"/>
  <c r="M80" i="1"/>
  <c r="L80" i="1"/>
  <c r="I80" i="1"/>
  <c r="G80" i="1"/>
  <c r="F80" i="1"/>
  <c r="E80" i="1"/>
  <c r="D80" i="1"/>
  <c r="C80" i="1"/>
  <c r="B80" i="1"/>
  <c r="A80" i="1"/>
  <c r="Q79" i="1"/>
  <c r="P79" i="1"/>
  <c r="O79" i="1"/>
  <c r="N79" i="1"/>
  <c r="M79" i="1"/>
  <c r="L79" i="1"/>
  <c r="I79" i="1"/>
  <c r="G79" i="1"/>
  <c r="F79" i="1"/>
  <c r="E79" i="1"/>
  <c r="D79" i="1"/>
  <c r="C79" i="1"/>
  <c r="B79" i="1"/>
  <c r="A79" i="1"/>
  <c r="Q78" i="1"/>
  <c r="P78" i="1"/>
  <c r="O78" i="1"/>
  <c r="N78" i="1"/>
  <c r="M78" i="1"/>
  <c r="L78" i="1"/>
  <c r="I78" i="1"/>
  <c r="G78" i="1"/>
  <c r="F78" i="1"/>
  <c r="E78" i="1"/>
  <c r="D78" i="1"/>
  <c r="C78" i="1"/>
  <c r="B78" i="1"/>
  <c r="A78" i="1"/>
  <c r="Q77" i="1"/>
  <c r="P77" i="1"/>
  <c r="O77" i="1"/>
  <c r="N77" i="1"/>
  <c r="M77" i="1"/>
  <c r="L77" i="1"/>
  <c r="I77" i="1"/>
  <c r="G77" i="1"/>
  <c r="F77" i="1"/>
  <c r="E77" i="1"/>
  <c r="D77" i="1"/>
  <c r="C77" i="1"/>
  <c r="B77" i="1"/>
  <c r="A77" i="1"/>
  <c r="Q76" i="1"/>
  <c r="P76" i="1"/>
  <c r="O76" i="1"/>
  <c r="N76" i="1"/>
  <c r="M76" i="1"/>
  <c r="L76" i="1"/>
  <c r="I76" i="1"/>
  <c r="G76" i="1"/>
  <c r="F76" i="1"/>
  <c r="E76" i="1"/>
  <c r="D76" i="1"/>
  <c r="C76" i="1"/>
  <c r="B76" i="1"/>
  <c r="A76" i="1"/>
  <c r="Q75" i="1"/>
  <c r="P75" i="1"/>
  <c r="O75" i="1"/>
  <c r="N75" i="1"/>
  <c r="M75" i="1"/>
  <c r="L75" i="1"/>
  <c r="I75" i="1"/>
  <c r="G75" i="1"/>
  <c r="F75" i="1"/>
  <c r="E75" i="1"/>
  <c r="D75" i="1"/>
  <c r="C75" i="1"/>
  <c r="B75" i="1"/>
  <c r="A75" i="1"/>
  <c r="Q74" i="1"/>
  <c r="P74" i="1"/>
  <c r="O74" i="1"/>
  <c r="N74" i="1"/>
  <c r="M74" i="1"/>
  <c r="L74" i="1"/>
  <c r="I74" i="1"/>
  <c r="G74" i="1"/>
  <c r="F74" i="1"/>
  <c r="E74" i="1"/>
  <c r="D74" i="1"/>
  <c r="C74" i="1"/>
  <c r="B74" i="1"/>
  <c r="A74" i="1"/>
  <c r="Q73" i="1"/>
  <c r="P73" i="1"/>
  <c r="O73" i="1"/>
  <c r="N73" i="1"/>
  <c r="M73" i="1"/>
  <c r="L73" i="1"/>
  <c r="I73" i="1"/>
  <c r="G73" i="1"/>
  <c r="F73" i="1"/>
  <c r="E73" i="1"/>
  <c r="D73" i="1"/>
  <c r="C73" i="1"/>
  <c r="B73" i="1"/>
  <c r="A73" i="1"/>
  <c r="Q72" i="1"/>
  <c r="P72" i="1"/>
  <c r="O72" i="1"/>
  <c r="N72" i="1"/>
  <c r="M72" i="1"/>
  <c r="L72" i="1"/>
  <c r="I72" i="1"/>
  <c r="G72" i="1"/>
  <c r="F72" i="1"/>
  <c r="E72" i="1"/>
  <c r="D72" i="1"/>
  <c r="C72" i="1"/>
  <c r="B72" i="1"/>
  <c r="A72" i="1"/>
  <c r="Q71" i="1"/>
  <c r="P71" i="1"/>
  <c r="O71" i="1"/>
  <c r="N71" i="1"/>
  <c r="M71" i="1"/>
  <c r="L71" i="1"/>
  <c r="I71" i="1"/>
  <c r="G71" i="1"/>
  <c r="F71" i="1"/>
  <c r="E71" i="1"/>
  <c r="D71" i="1"/>
  <c r="C71" i="1"/>
  <c r="B71" i="1"/>
  <c r="A71" i="1"/>
  <c r="Q70" i="1"/>
  <c r="P70" i="1"/>
  <c r="O70" i="1"/>
  <c r="N70" i="1"/>
  <c r="M70" i="1"/>
  <c r="L70" i="1"/>
  <c r="I70" i="1"/>
  <c r="G70" i="1"/>
  <c r="F70" i="1"/>
  <c r="E70" i="1"/>
  <c r="D70" i="1"/>
  <c r="C70" i="1"/>
  <c r="B70" i="1"/>
  <c r="A70" i="1"/>
  <c r="Q69" i="1"/>
  <c r="P69" i="1"/>
  <c r="O69" i="1"/>
  <c r="N69" i="1"/>
  <c r="M69" i="1"/>
  <c r="L69" i="1"/>
  <c r="I69" i="1"/>
  <c r="G69" i="1"/>
  <c r="F69" i="1"/>
  <c r="E69" i="1"/>
  <c r="D69" i="1"/>
  <c r="C69" i="1"/>
  <c r="B69" i="1"/>
  <c r="A69" i="1"/>
  <c r="Q68" i="1"/>
  <c r="P68" i="1"/>
  <c r="O68" i="1"/>
  <c r="N68" i="1"/>
  <c r="M68" i="1"/>
  <c r="L68" i="1"/>
  <c r="I68" i="1"/>
  <c r="G68" i="1"/>
  <c r="F68" i="1"/>
  <c r="E68" i="1"/>
  <c r="D68" i="1"/>
  <c r="C68" i="1"/>
  <c r="B68" i="1"/>
  <c r="A68" i="1"/>
  <c r="Q67" i="1"/>
  <c r="P67" i="1"/>
  <c r="O67" i="1"/>
  <c r="N67" i="1"/>
  <c r="M67" i="1"/>
  <c r="L67" i="1"/>
  <c r="I67" i="1"/>
  <c r="G67" i="1"/>
  <c r="F67" i="1"/>
  <c r="E67" i="1"/>
  <c r="D67" i="1"/>
  <c r="C67" i="1"/>
  <c r="B67" i="1"/>
  <c r="A67" i="1"/>
  <c r="Q66" i="1"/>
  <c r="P66" i="1"/>
  <c r="O66" i="1"/>
  <c r="N66" i="1"/>
  <c r="M66" i="1"/>
  <c r="L66" i="1"/>
  <c r="I66" i="1"/>
  <c r="G66" i="1"/>
  <c r="F66" i="1"/>
  <c r="E66" i="1"/>
  <c r="D66" i="1"/>
  <c r="C66" i="1"/>
  <c r="B66" i="1"/>
  <c r="A66" i="1"/>
  <c r="Q65" i="1"/>
  <c r="P65" i="1"/>
  <c r="O65" i="1"/>
  <c r="N65" i="1"/>
  <c r="M65" i="1"/>
  <c r="L65" i="1"/>
  <c r="I65" i="1"/>
  <c r="G65" i="1"/>
  <c r="F65" i="1"/>
  <c r="E65" i="1"/>
  <c r="D65" i="1"/>
  <c r="C65" i="1"/>
  <c r="B65" i="1"/>
  <c r="A65" i="1"/>
  <c r="Q64" i="1"/>
  <c r="P64" i="1"/>
  <c r="O64" i="1"/>
  <c r="N64" i="1"/>
  <c r="M64" i="1"/>
  <c r="L64" i="1"/>
  <c r="I64" i="1"/>
  <c r="G64" i="1"/>
  <c r="F64" i="1"/>
  <c r="E64" i="1"/>
  <c r="D64" i="1"/>
  <c r="C64" i="1"/>
  <c r="B64" i="1"/>
  <c r="A64" i="1"/>
  <c r="Q63" i="1"/>
  <c r="P63" i="1"/>
  <c r="O63" i="1"/>
  <c r="N63" i="1"/>
  <c r="M63" i="1"/>
  <c r="L63" i="1"/>
  <c r="I63" i="1"/>
  <c r="G63" i="1"/>
  <c r="F63" i="1"/>
  <c r="E63" i="1"/>
  <c r="D63" i="1"/>
  <c r="C63" i="1"/>
  <c r="B63" i="1"/>
  <c r="A63" i="1"/>
  <c r="Q62" i="1"/>
  <c r="P62" i="1"/>
  <c r="O62" i="1"/>
  <c r="N62" i="1"/>
  <c r="M62" i="1"/>
  <c r="L62" i="1"/>
  <c r="I62" i="1"/>
  <c r="G62" i="1"/>
  <c r="F62" i="1"/>
  <c r="E62" i="1"/>
  <c r="D62" i="1"/>
  <c r="C62" i="1"/>
  <c r="B62" i="1"/>
  <c r="A62" i="1"/>
  <c r="Q61" i="1"/>
  <c r="P61" i="1"/>
  <c r="O61" i="1"/>
  <c r="N61" i="1"/>
  <c r="M61" i="1"/>
  <c r="L61" i="1"/>
  <c r="I61" i="1"/>
  <c r="G61" i="1"/>
  <c r="F61" i="1"/>
  <c r="E61" i="1"/>
  <c r="D61" i="1"/>
  <c r="C61" i="1"/>
  <c r="B61" i="1"/>
  <c r="A61" i="1"/>
  <c r="Q60" i="1"/>
  <c r="P60" i="1"/>
  <c r="O60" i="1"/>
  <c r="N60" i="1"/>
  <c r="M60" i="1"/>
  <c r="L60" i="1"/>
  <c r="I60" i="1"/>
  <c r="G60" i="1"/>
  <c r="F60" i="1"/>
  <c r="E60" i="1"/>
  <c r="D60" i="1"/>
  <c r="C60" i="1"/>
  <c r="B60" i="1"/>
  <c r="A60" i="1"/>
  <c r="Q59" i="1"/>
  <c r="P59" i="1"/>
  <c r="O59" i="1"/>
  <c r="N59" i="1"/>
  <c r="M59" i="1"/>
  <c r="L59" i="1"/>
  <c r="I59" i="1"/>
  <c r="G59" i="1"/>
  <c r="F59" i="1"/>
  <c r="E59" i="1"/>
  <c r="D59" i="1"/>
  <c r="C59" i="1"/>
  <c r="B59" i="1"/>
  <c r="A59" i="1"/>
  <c r="Q58" i="1"/>
  <c r="P58" i="1"/>
  <c r="O58" i="1"/>
  <c r="N58" i="1"/>
  <c r="M58" i="1"/>
  <c r="L58" i="1"/>
  <c r="I58" i="1"/>
  <c r="G58" i="1"/>
  <c r="F58" i="1"/>
  <c r="E58" i="1"/>
  <c r="D58" i="1"/>
  <c r="C58" i="1"/>
  <c r="B58" i="1"/>
  <c r="A58" i="1"/>
  <c r="Q57" i="1"/>
  <c r="P57" i="1"/>
  <c r="O57" i="1"/>
  <c r="N57" i="1"/>
  <c r="M57" i="1"/>
  <c r="L57" i="1"/>
  <c r="I57" i="1"/>
  <c r="G57" i="1"/>
  <c r="F57" i="1"/>
  <c r="E57" i="1"/>
  <c r="D57" i="1"/>
  <c r="C57" i="1"/>
  <c r="B57" i="1"/>
  <c r="A57" i="1"/>
  <c r="Q56" i="1"/>
  <c r="P56" i="1"/>
  <c r="O56" i="1"/>
  <c r="N56" i="1"/>
  <c r="M56" i="1"/>
  <c r="L56" i="1"/>
  <c r="I56" i="1"/>
  <c r="G56" i="1"/>
  <c r="F56" i="1"/>
  <c r="E56" i="1"/>
  <c r="D56" i="1"/>
  <c r="C56" i="1"/>
  <c r="B56" i="1"/>
  <c r="A56" i="1"/>
  <c r="Q55" i="1"/>
  <c r="P55" i="1"/>
  <c r="O55" i="1"/>
  <c r="N55" i="1"/>
  <c r="M55" i="1"/>
  <c r="L55" i="1"/>
  <c r="I55" i="1"/>
  <c r="G55" i="1"/>
  <c r="F55" i="1"/>
  <c r="E55" i="1"/>
  <c r="D55" i="1"/>
  <c r="C55" i="1"/>
  <c r="B55" i="1"/>
  <c r="A55" i="1"/>
  <c r="Q54" i="1"/>
  <c r="P54" i="1"/>
  <c r="O54" i="1"/>
  <c r="N54" i="1"/>
  <c r="M54" i="1"/>
  <c r="L54" i="1"/>
  <c r="I54" i="1"/>
  <c r="G54" i="1"/>
  <c r="F54" i="1"/>
  <c r="E54" i="1"/>
  <c r="D54" i="1"/>
  <c r="C54" i="1"/>
  <c r="B54" i="1"/>
  <c r="A54" i="1"/>
  <c r="Q53" i="1"/>
  <c r="P53" i="1"/>
  <c r="O53" i="1"/>
  <c r="N53" i="1"/>
  <c r="M53" i="1"/>
  <c r="L53" i="1"/>
  <c r="I53" i="1"/>
  <c r="G53" i="1"/>
  <c r="F53" i="1"/>
  <c r="E53" i="1"/>
  <c r="D53" i="1"/>
  <c r="C53" i="1"/>
  <c r="B53" i="1"/>
  <c r="A53" i="1"/>
  <c r="Q52" i="1"/>
  <c r="P52" i="1"/>
  <c r="O52" i="1"/>
  <c r="N52" i="1"/>
  <c r="M52" i="1"/>
  <c r="L52" i="1"/>
  <c r="I52" i="1"/>
  <c r="G52" i="1"/>
  <c r="F52" i="1"/>
  <c r="E52" i="1"/>
  <c r="D52" i="1"/>
  <c r="C52" i="1"/>
  <c r="B52" i="1"/>
  <c r="A52" i="1"/>
  <c r="Q51" i="1"/>
  <c r="P51" i="1"/>
  <c r="O51" i="1"/>
  <c r="N51" i="1"/>
  <c r="M51" i="1"/>
  <c r="L51" i="1"/>
  <c r="I51" i="1"/>
  <c r="G51" i="1"/>
  <c r="F51" i="1"/>
  <c r="E51" i="1"/>
  <c r="D51" i="1"/>
  <c r="C51" i="1"/>
  <c r="B51" i="1"/>
  <c r="A51" i="1"/>
  <c r="Q50" i="1"/>
  <c r="P50" i="1"/>
  <c r="O50" i="1"/>
  <c r="N50" i="1"/>
  <c r="M50" i="1"/>
  <c r="L50" i="1"/>
  <c r="I50" i="1"/>
  <c r="G50" i="1"/>
  <c r="F50" i="1"/>
  <c r="E50" i="1"/>
  <c r="D50" i="1"/>
  <c r="C50" i="1"/>
  <c r="B50" i="1"/>
  <c r="A50" i="1"/>
  <c r="Q49" i="1"/>
  <c r="P49" i="1"/>
  <c r="O49" i="1"/>
  <c r="N49" i="1"/>
  <c r="M49" i="1"/>
  <c r="L49" i="1"/>
  <c r="I49" i="1"/>
  <c r="G49" i="1"/>
  <c r="F49" i="1"/>
  <c r="E49" i="1"/>
  <c r="D49" i="1"/>
  <c r="C49" i="1"/>
  <c r="B49" i="1"/>
  <c r="A49" i="1"/>
  <c r="Q48" i="1"/>
  <c r="P48" i="1"/>
  <c r="O48" i="1"/>
  <c r="N48" i="1"/>
  <c r="M48" i="1"/>
  <c r="L48" i="1"/>
  <c r="I48" i="1"/>
  <c r="G48" i="1"/>
  <c r="F48" i="1"/>
  <c r="E48" i="1"/>
  <c r="D48" i="1"/>
  <c r="C48" i="1"/>
  <c r="B48" i="1"/>
  <c r="A48" i="1"/>
  <c r="Q47" i="1"/>
  <c r="P47" i="1"/>
  <c r="O47" i="1"/>
  <c r="N47" i="1"/>
  <c r="M47" i="1"/>
  <c r="L47" i="1"/>
  <c r="I47" i="1"/>
  <c r="G47" i="1"/>
  <c r="F47" i="1"/>
  <c r="E47" i="1"/>
  <c r="D47" i="1"/>
  <c r="C47" i="1"/>
  <c r="B47" i="1"/>
  <c r="A47" i="1"/>
  <c r="Q46" i="1"/>
  <c r="P46" i="1"/>
  <c r="O46" i="1"/>
  <c r="N46" i="1"/>
  <c r="M46" i="1"/>
  <c r="L46" i="1"/>
  <c r="I46" i="1"/>
  <c r="G46" i="1"/>
  <c r="F46" i="1"/>
  <c r="E46" i="1"/>
  <c r="D46" i="1"/>
  <c r="C46" i="1"/>
  <c r="B46" i="1"/>
  <c r="A46" i="1"/>
  <c r="Q45" i="1"/>
  <c r="P45" i="1"/>
  <c r="O45" i="1"/>
  <c r="N45" i="1"/>
  <c r="M45" i="1"/>
  <c r="L45" i="1"/>
  <c r="I45" i="1"/>
  <c r="G45" i="1"/>
  <c r="F45" i="1"/>
  <c r="E45" i="1"/>
  <c r="D45" i="1"/>
  <c r="C45" i="1"/>
  <c r="B45" i="1"/>
  <c r="A45" i="1"/>
  <c r="Q44" i="1"/>
  <c r="P44" i="1"/>
  <c r="O44" i="1"/>
  <c r="N44" i="1"/>
  <c r="M44" i="1"/>
  <c r="L44" i="1"/>
  <c r="I44" i="1"/>
  <c r="G44" i="1"/>
  <c r="F44" i="1"/>
  <c r="E44" i="1"/>
  <c r="D44" i="1"/>
  <c r="C44" i="1"/>
  <c r="B44" i="1"/>
  <c r="A44" i="1"/>
  <c r="Q43" i="1"/>
  <c r="P43" i="1"/>
  <c r="O43" i="1"/>
  <c r="N43" i="1"/>
  <c r="M43" i="1"/>
  <c r="L43" i="1"/>
  <c r="I43" i="1"/>
  <c r="G43" i="1"/>
  <c r="F43" i="1"/>
  <c r="E43" i="1"/>
  <c r="D43" i="1"/>
  <c r="C43" i="1"/>
  <c r="B43" i="1"/>
  <c r="A43" i="1"/>
  <c r="Q42" i="1"/>
  <c r="P42" i="1"/>
  <c r="O42" i="1"/>
  <c r="N42" i="1"/>
  <c r="M42" i="1"/>
  <c r="L42" i="1"/>
  <c r="I42" i="1"/>
  <c r="G42" i="1"/>
  <c r="F42" i="1"/>
  <c r="E42" i="1"/>
  <c r="D42" i="1"/>
  <c r="C42" i="1"/>
  <c r="B42" i="1"/>
  <c r="A42" i="1"/>
  <c r="Q41" i="1"/>
  <c r="P41" i="1"/>
  <c r="O41" i="1"/>
  <c r="N41" i="1"/>
  <c r="M41" i="1"/>
  <c r="L41" i="1"/>
  <c r="I41" i="1"/>
  <c r="G41" i="1"/>
  <c r="F41" i="1"/>
  <c r="E41" i="1"/>
  <c r="D41" i="1"/>
  <c r="C41" i="1"/>
  <c r="B41" i="1"/>
  <c r="A41" i="1"/>
  <c r="Q40" i="1"/>
  <c r="P40" i="1"/>
  <c r="O40" i="1"/>
  <c r="N40" i="1"/>
  <c r="M40" i="1"/>
  <c r="L40" i="1"/>
  <c r="I40" i="1"/>
  <c r="G40" i="1"/>
  <c r="F40" i="1"/>
  <c r="E40" i="1"/>
  <c r="D40" i="1"/>
  <c r="C40" i="1"/>
  <c r="B40" i="1"/>
  <c r="A40" i="1"/>
  <c r="Q39" i="1"/>
  <c r="P39" i="1"/>
  <c r="O39" i="1"/>
  <c r="N39" i="1"/>
  <c r="M39" i="1"/>
  <c r="L39" i="1"/>
  <c r="I39" i="1"/>
  <c r="G39" i="1"/>
  <c r="F39" i="1"/>
  <c r="E39" i="1"/>
  <c r="D39" i="1"/>
  <c r="C39" i="1"/>
  <c r="B39" i="1"/>
  <c r="A39" i="1"/>
  <c r="Q38" i="1"/>
  <c r="P38" i="1"/>
  <c r="O38" i="1"/>
  <c r="N38" i="1"/>
  <c r="M38" i="1"/>
  <c r="L38" i="1"/>
  <c r="I38" i="1"/>
  <c r="G38" i="1"/>
  <c r="F38" i="1"/>
  <c r="E38" i="1"/>
  <c r="D38" i="1"/>
  <c r="C38" i="1"/>
  <c r="B38" i="1"/>
  <c r="A38" i="1"/>
  <c r="Q37" i="1"/>
  <c r="P37" i="1"/>
  <c r="O37" i="1"/>
  <c r="N37" i="1"/>
  <c r="M37" i="1"/>
  <c r="L37" i="1"/>
  <c r="I37" i="1"/>
  <c r="G37" i="1"/>
  <c r="F37" i="1"/>
  <c r="E37" i="1"/>
  <c r="D37" i="1"/>
  <c r="C37" i="1"/>
  <c r="B37" i="1"/>
  <c r="A37" i="1"/>
  <c r="Q36" i="1"/>
  <c r="P36" i="1"/>
  <c r="O36" i="1"/>
  <c r="N36" i="1"/>
  <c r="M36" i="1"/>
  <c r="L36" i="1"/>
  <c r="I36" i="1"/>
  <c r="G36" i="1"/>
  <c r="F36" i="1"/>
  <c r="E36" i="1"/>
  <c r="D36" i="1"/>
  <c r="C36" i="1"/>
  <c r="B36" i="1"/>
  <c r="A36" i="1"/>
  <c r="Q35" i="1"/>
  <c r="P35" i="1"/>
  <c r="O35" i="1"/>
  <c r="N35" i="1"/>
  <c r="M35" i="1"/>
  <c r="L35" i="1"/>
  <c r="I35" i="1"/>
  <c r="G35" i="1"/>
  <c r="F35" i="1"/>
  <c r="E35" i="1"/>
  <c r="D35" i="1"/>
  <c r="C35" i="1"/>
  <c r="B35" i="1"/>
  <c r="A35" i="1"/>
  <c r="Q34" i="1"/>
  <c r="P34" i="1"/>
  <c r="O34" i="1"/>
  <c r="N34" i="1"/>
  <c r="M34" i="1"/>
  <c r="L34" i="1"/>
  <c r="I34" i="1"/>
  <c r="G34" i="1"/>
  <c r="F34" i="1"/>
  <c r="E34" i="1"/>
  <c r="D34" i="1"/>
  <c r="C34" i="1"/>
  <c r="B34" i="1"/>
  <c r="A34" i="1"/>
  <c r="Q33" i="1"/>
  <c r="P33" i="1"/>
  <c r="O33" i="1"/>
  <c r="N33" i="1"/>
  <c r="M33" i="1"/>
  <c r="L33" i="1"/>
  <c r="I33" i="1"/>
  <c r="G33" i="1"/>
  <c r="F33" i="1"/>
  <c r="E33" i="1"/>
  <c r="D33" i="1"/>
  <c r="C33" i="1"/>
  <c r="B33" i="1"/>
  <c r="A33" i="1"/>
  <c r="Q32" i="1"/>
  <c r="P32" i="1"/>
  <c r="O32" i="1"/>
  <c r="N32" i="1"/>
  <c r="M32" i="1"/>
  <c r="L32" i="1"/>
  <c r="I32" i="1"/>
  <c r="G32" i="1"/>
  <c r="F32" i="1"/>
  <c r="E32" i="1"/>
  <c r="D32" i="1"/>
  <c r="C32" i="1"/>
  <c r="B32" i="1"/>
  <c r="A32" i="1"/>
  <c r="Q31" i="1"/>
  <c r="P31" i="1"/>
  <c r="O31" i="1"/>
  <c r="N31" i="1"/>
  <c r="M31" i="1"/>
  <c r="L31" i="1"/>
  <c r="I31" i="1"/>
  <c r="G31" i="1"/>
  <c r="F31" i="1"/>
  <c r="E31" i="1"/>
  <c r="D31" i="1"/>
  <c r="C31" i="1"/>
  <c r="B31" i="1"/>
  <c r="A31" i="1"/>
  <c r="Q30" i="1"/>
  <c r="P30" i="1"/>
  <c r="O30" i="1"/>
  <c r="N30" i="1"/>
  <c r="M30" i="1"/>
  <c r="L30" i="1"/>
  <c r="I30" i="1"/>
  <c r="G30" i="1"/>
  <c r="F30" i="1"/>
  <c r="E30" i="1"/>
  <c r="D30" i="1"/>
  <c r="C30" i="1"/>
  <c r="B30" i="1"/>
  <c r="A30" i="1"/>
  <c r="Q29" i="1"/>
  <c r="P29" i="1"/>
  <c r="O29" i="1"/>
  <c r="N29" i="1"/>
  <c r="M29" i="1"/>
  <c r="L29" i="1"/>
  <c r="I29" i="1"/>
  <c r="G29" i="1"/>
  <c r="F29" i="1"/>
  <c r="E29" i="1"/>
  <c r="D29" i="1"/>
  <c r="C29" i="1"/>
  <c r="B29" i="1"/>
  <c r="A29" i="1"/>
  <c r="Q28" i="1"/>
  <c r="P28" i="1"/>
  <c r="O28" i="1"/>
  <c r="N28" i="1"/>
  <c r="M28" i="1"/>
  <c r="L28" i="1"/>
  <c r="I28" i="1"/>
  <c r="G28" i="1"/>
  <c r="F28" i="1"/>
  <c r="E28" i="1"/>
  <c r="D28" i="1"/>
  <c r="C28" i="1"/>
  <c r="B28" i="1"/>
  <c r="A28" i="1"/>
  <c r="Q27" i="1"/>
  <c r="P27" i="1"/>
  <c r="O27" i="1"/>
  <c r="N27" i="1"/>
  <c r="M27" i="1"/>
  <c r="L27" i="1"/>
  <c r="I27" i="1"/>
  <c r="G27" i="1"/>
  <c r="F27" i="1"/>
  <c r="E27" i="1"/>
  <c r="D27" i="1"/>
  <c r="C27" i="1"/>
  <c r="B27" i="1"/>
  <c r="A27" i="1"/>
  <c r="Q26" i="1"/>
  <c r="P26" i="1"/>
  <c r="O26" i="1"/>
  <c r="N26" i="1"/>
  <c r="M26" i="1"/>
  <c r="L26" i="1"/>
  <c r="I26" i="1"/>
  <c r="G26" i="1"/>
  <c r="F26" i="1"/>
  <c r="E26" i="1"/>
  <c r="D26" i="1"/>
  <c r="C26" i="1"/>
  <c r="B26" i="1"/>
  <c r="A26" i="1"/>
  <c r="Q25" i="1"/>
  <c r="P25" i="1"/>
  <c r="O25" i="1"/>
  <c r="N25" i="1"/>
  <c r="M25" i="1"/>
  <c r="L25" i="1"/>
  <c r="I25" i="1"/>
  <c r="G25" i="1"/>
  <c r="F25" i="1"/>
  <c r="E25" i="1"/>
  <c r="D25" i="1"/>
  <c r="C25" i="1"/>
  <c r="B25" i="1"/>
  <c r="A25" i="1"/>
  <c r="Q24" i="1"/>
  <c r="P24" i="1"/>
  <c r="O24" i="1"/>
  <c r="N24" i="1"/>
  <c r="M24" i="1"/>
  <c r="L24" i="1"/>
  <c r="I24" i="1"/>
  <c r="G24" i="1"/>
  <c r="F24" i="1"/>
  <c r="E24" i="1"/>
  <c r="D24" i="1"/>
  <c r="C24" i="1"/>
  <c r="B24" i="1"/>
  <c r="A24" i="1"/>
  <c r="Q23" i="1"/>
  <c r="P23" i="1"/>
  <c r="O23" i="1"/>
  <c r="N23" i="1"/>
  <c r="M23" i="1"/>
  <c r="L23" i="1"/>
  <c r="I23" i="1"/>
  <c r="G23" i="1"/>
  <c r="F23" i="1"/>
  <c r="E23" i="1"/>
  <c r="D23" i="1"/>
  <c r="C23" i="1"/>
  <c r="B23" i="1"/>
  <c r="A23" i="1"/>
  <c r="Q22" i="1"/>
  <c r="P22" i="1"/>
  <c r="O22" i="1"/>
  <c r="N22" i="1"/>
  <c r="M22" i="1"/>
  <c r="L22" i="1"/>
  <c r="I22" i="1"/>
  <c r="G22" i="1"/>
  <c r="F22" i="1"/>
  <c r="E22" i="1"/>
  <c r="D22" i="1"/>
  <c r="C22" i="1"/>
  <c r="B22" i="1"/>
  <c r="A22" i="1"/>
  <c r="Q21" i="1"/>
  <c r="P21" i="1"/>
  <c r="O21" i="1"/>
  <c r="N21" i="1"/>
  <c r="M21" i="1"/>
  <c r="L21" i="1"/>
  <c r="I21" i="1"/>
  <c r="G21" i="1"/>
  <c r="F21" i="1"/>
  <c r="E21" i="1"/>
  <c r="D21" i="1"/>
  <c r="C21" i="1"/>
  <c r="B21" i="1"/>
  <c r="A21" i="1"/>
  <c r="Q20" i="1"/>
  <c r="P20" i="1"/>
  <c r="O20" i="1"/>
  <c r="N20" i="1"/>
  <c r="M20" i="1"/>
  <c r="L20" i="1"/>
  <c r="I20" i="1"/>
  <c r="G20" i="1"/>
  <c r="F20" i="1"/>
  <c r="E20" i="1"/>
  <c r="D20" i="1"/>
  <c r="C20" i="1"/>
  <c r="B20" i="1"/>
  <c r="A20" i="1"/>
  <c r="Q19" i="1"/>
  <c r="P19" i="1"/>
  <c r="O19" i="1"/>
  <c r="N19" i="1"/>
  <c r="M19" i="1"/>
  <c r="L19" i="1"/>
  <c r="I19" i="1"/>
  <c r="G19" i="1"/>
  <c r="F19" i="1"/>
  <c r="E19" i="1"/>
  <c r="D19" i="1"/>
  <c r="C19" i="1"/>
  <c r="B19" i="1"/>
  <c r="A19" i="1"/>
  <c r="Q18" i="1"/>
  <c r="P18" i="1"/>
  <c r="O18" i="1"/>
  <c r="N18" i="1"/>
  <c r="M18" i="1"/>
  <c r="L18" i="1"/>
  <c r="I18" i="1"/>
  <c r="G18" i="1"/>
  <c r="F18" i="1"/>
  <c r="E18" i="1"/>
  <c r="D18" i="1"/>
  <c r="C18" i="1"/>
  <c r="B18" i="1"/>
  <c r="A18" i="1"/>
  <c r="Q17" i="1"/>
  <c r="P17" i="1"/>
  <c r="O17" i="1"/>
  <c r="N17" i="1"/>
  <c r="M17" i="1"/>
  <c r="L17" i="1"/>
  <c r="I17" i="1"/>
  <c r="G17" i="1"/>
  <c r="F17" i="1"/>
  <c r="E17" i="1"/>
  <c r="D17" i="1"/>
  <c r="C17" i="1"/>
  <c r="B17" i="1"/>
  <c r="A17" i="1"/>
  <c r="Q16" i="1"/>
  <c r="P16" i="1"/>
  <c r="O16" i="1"/>
  <c r="N16" i="1"/>
  <c r="M16" i="1"/>
  <c r="L16" i="1"/>
  <c r="I16" i="1"/>
  <c r="G16" i="1"/>
  <c r="F16" i="1"/>
  <c r="E16" i="1"/>
  <c r="D16" i="1"/>
  <c r="C16" i="1"/>
  <c r="B16" i="1"/>
  <c r="A16" i="1"/>
  <c r="Q15" i="1"/>
  <c r="P15" i="1"/>
  <c r="O15" i="1"/>
  <c r="N15" i="1"/>
  <c r="M15" i="1"/>
  <c r="L15" i="1"/>
  <c r="I15" i="1"/>
  <c r="G15" i="1"/>
  <c r="F15" i="1"/>
  <c r="E15" i="1"/>
  <c r="D15" i="1"/>
  <c r="C15" i="1"/>
  <c r="B15" i="1"/>
  <c r="A15" i="1"/>
  <c r="Q14" i="1"/>
  <c r="P14" i="1"/>
  <c r="O14" i="1"/>
  <c r="N14" i="1"/>
  <c r="M14" i="1"/>
  <c r="L14" i="1"/>
  <c r="I14" i="1"/>
  <c r="G14" i="1"/>
  <c r="F14" i="1"/>
  <c r="E14" i="1"/>
  <c r="D14" i="1"/>
  <c r="C14" i="1"/>
  <c r="B14" i="1"/>
  <c r="A14" i="1"/>
  <c r="Q13" i="1"/>
  <c r="P13" i="1"/>
  <c r="O13" i="1"/>
  <c r="N13" i="1"/>
  <c r="M13" i="1"/>
  <c r="L13" i="1"/>
  <c r="I13" i="1"/>
  <c r="G13" i="1"/>
  <c r="F13" i="1"/>
  <c r="E13" i="1"/>
  <c r="D13" i="1"/>
  <c r="C13" i="1"/>
  <c r="B13" i="1"/>
  <c r="A13" i="1"/>
  <c r="Q12" i="1"/>
  <c r="P12" i="1"/>
  <c r="O12" i="1"/>
  <c r="N12" i="1"/>
  <c r="M12" i="1"/>
  <c r="L12" i="1"/>
  <c r="I12" i="1"/>
  <c r="G12" i="1"/>
  <c r="F12" i="1"/>
  <c r="E12" i="1"/>
  <c r="D12" i="1"/>
  <c r="C12" i="1"/>
  <c r="B12" i="1"/>
  <c r="A12" i="1"/>
  <c r="Q11" i="1"/>
  <c r="P11" i="1"/>
  <c r="O11" i="1"/>
  <c r="N11" i="1"/>
  <c r="M11" i="1"/>
  <c r="L11" i="1"/>
  <c r="I11" i="1"/>
  <c r="G11" i="1"/>
  <c r="F11" i="1"/>
  <c r="E11" i="1"/>
  <c r="D11" i="1"/>
  <c r="C11" i="1"/>
  <c r="B11" i="1"/>
  <c r="A11" i="1"/>
  <c r="U112" i="2"/>
  <c r="V112" i="2" s="1"/>
  <c r="U111" i="2"/>
  <c r="V111" i="2" s="1"/>
  <c r="U110" i="2"/>
  <c r="V110" i="2" s="1"/>
  <c r="U109" i="2"/>
  <c r="V109" i="2" s="1"/>
  <c r="U108" i="2"/>
  <c r="V108" i="2" s="1"/>
  <c r="U107" i="2"/>
  <c r="V107" i="2" s="1"/>
  <c r="U106" i="2"/>
  <c r="V106" i="2" s="1"/>
  <c r="U105" i="2"/>
  <c r="V105" i="2" s="1"/>
  <c r="U104" i="2"/>
  <c r="V104" i="2" s="1"/>
  <c r="U102" i="2"/>
  <c r="V102" i="2" s="1"/>
  <c r="U101" i="2"/>
  <c r="V101" i="2" s="1"/>
  <c r="U100" i="2"/>
  <c r="V100" i="2" s="1"/>
  <c r="U99" i="2"/>
  <c r="V99" i="2" s="1"/>
  <c r="U98" i="2"/>
  <c r="V98" i="2" s="1"/>
  <c r="U97" i="2"/>
  <c r="V97" i="2" s="1"/>
  <c r="U96" i="2"/>
  <c r="V96" i="2" s="1"/>
  <c r="U95" i="2"/>
  <c r="V95" i="2" s="1"/>
  <c r="U94" i="2"/>
  <c r="V94" i="2" s="1"/>
  <c r="U93" i="2"/>
  <c r="V93" i="2" s="1"/>
  <c r="U92" i="2"/>
  <c r="V92" i="2" s="1"/>
  <c r="U91" i="2"/>
  <c r="V91" i="2" s="1"/>
  <c r="U90" i="2"/>
  <c r="V90" i="2" s="1"/>
  <c r="U89" i="2"/>
  <c r="V89" i="2" s="1"/>
  <c r="U88" i="2"/>
  <c r="V88" i="2" s="1"/>
  <c r="U87" i="2"/>
  <c r="V87" i="2" s="1"/>
  <c r="U86" i="2"/>
  <c r="V86" i="2" s="1"/>
  <c r="U85" i="2"/>
  <c r="V85" i="2" s="1"/>
  <c r="U84" i="2"/>
  <c r="V84" i="2" s="1"/>
  <c r="U83" i="2"/>
  <c r="V83" i="2" s="1"/>
  <c r="U82" i="2"/>
  <c r="V82" i="2" s="1"/>
  <c r="U81" i="2"/>
  <c r="V81" i="2" s="1"/>
  <c r="U80" i="2"/>
  <c r="V80" i="2" s="1"/>
  <c r="U79" i="2"/>
  <c r="V79" i="2" s="1"/>
  <c r="U78" i="2"/>
  <c r="V78" i="2" s="1"/>
  <c r="U77" i="2"/>
  <c r="V77" i="2" s="1"/>
  <c r="U76" i="2"/>
  <c r="V76" i="2" s="1"/>
  <c r="U75" i="2"/>
  <c r="V75" i="2" s="1"/>
  <c r="U74" i="2"/>
  <c r="V74" i="2" s="1"/>
  <c r="U73" i="2"/>
  <c r="V73" i="2" s="1"/>
  <c r="U72" i="2"/>
  <c r="V72" i="2" s="1"/>
  <c r="U71" i="2"/>
  <c r="V71" i="2" s="1"/>
  <c r="U70" i="2"/>
  <c r="V70" i="2" s="1"/>
  <c r="U69" i="2"/>
  <c r="V69" i="2" s="1"/>
  <c r="U68" i="2"/>
  <c r="V68" i="2" s="1"/>
  <c r="U67" i="2"/>
  <c r="V67" i="2" s="1"/>
  <c r="U66" i="2"/>
  <c r="V66" i="2" s="1"/>
  <c r="U65" i="2"/>
  <c r="V65" i="2" s="1"/>
  <c r="U64" i="2"/>
  <c r="V64" i="2" s="1"/>
  <c r="U63" i="2"/>
  <c r="V63" i="2" s="1"/>
  <c r="U62" i="2"/>
  <c r="V62" i="2" s="1"/>
  <c r="U61" i="2"/>
  <c r="V61" i="2" s="1"/>
  <c r="U60" i="2"/>
  <c r="V60" i="2" s="1"/>
  <c r="U59" i="2"/>
  <c r="V59" i="2" s="1"/>
  <c r="U58" i="2"/>
  <c r="V58" i="2" s="1"/>
  <c r="U57" i="2"/>
  <c r="V57" i="2" s="1"/>
  <c r="U56" i="2"/>
  <c r="V56" i="2" s="1"/>
  <c r="U55" i="2"/>
  <c r="V55" i="2" s="1"/>
  <c r="U54" i="2"/>
  <c r="V54" i="2" s="1"/>
  <c r="U53" i="2"/>
  <c r="V53" i="2" s="1"/>
  <c r="U52" i="2"/>
  <c r="V52" i="2" s="1"/>
  <c r="U51" i="2"/>
  <c r="V51" i="2" s="1"/>
  <c r="U50" i="2"/>
  <c r="V50" i="2" s="1"/>
  <c r="U49" i="2"/>
  <c r="V49" i="2" s="1"/>
  <c r="U48" i="2"/>
  <c r="V48" i="2" s="1"/>
  <c r="U47" i="2"/>
  <c r="V47" i="2" s="1"/>
  <c r="U46" i="2"/>
  <c r="V46" i="2" s="1"/>
  <c r="U45" i="2"/>
  <c r="V45" i="2" s="1"/>
  <c r="U44" i="2"/>
  <c r="V44" i="2" s="1"/>
  <c r="U43" i="2"/>
  <c r="V43" i="2" s="1"/>
  <c r="U42" i="2"/>
  <c r="V42" i="2" s="1"/>
  <c r="U41" i="2"/>
  <c r="V41" i="2" s="1"/>
  <c r="U40" i="2"/>
  <c r="V40" i="2" s="1"/>
  <c r="U39" i="2"/>
  <c r="V39" i="2" s="1"/>
  <c r="U38" i="2"/>
  <c r="V38" i="2" s="1"/>
  <c r="U37" i="2"/>
  <c r="V37" i="2" s="1"/>
  <c r="U36" i="2"/>
  <c r="V36" i="2" s="1"/>
  <c r="U35" i="2"/>
  <c r="V35" i="2" s="1"/>
  <c r="U34" i="2"/>
  <c r="V34" i="2" s="1"/>
  <c r="U33" i="2"/>
  <c r="V33" i="2" s="1"/>
  <c r="U32" i="2"/>
  <c r="V32" i="2" s="1"/>
  <c r="U31" i="2"/>
  <c r="V31" i="2" s="1"/>
  <c r="U30" i="2"/>
  <c r="V30" i="2" s="1"/>
  <c r="U29" i="2"/>
  <c r="V29" i="2" s="1"/>
  <c r="U28" i="2"/>
  <c r="V28" i="2" s="1"/>
  <c r="U27" i="2"/>
  <c r="V27" i="2" s="1"/>
  <c r="U26" i="2"/>
  <c r="V26" i="2" s="1"/>
  <c r="U25" i="2"/>
  <c r="V25" i="2" s="1"/>
  <c r="U24" i="2"/>
  <c r="V24" i="2" s="1"/>
  <c r="U23" i="2"/>
  <c r="V23" i="2" s="1"/>
  <c r="U22" i="2"/>
  <c r="V22" i="2" s="1"/>
  <c r="U21" i="2"/>
  <c r="V21" i="2" s="1"/>
  <c r="L13" i="2"/>
  <c r="J13" i="2"/>
  <c r="H13" i="2"/>
  <c r="I4" i="1"/>
  <c r="I9" i="1"/>
  <c r="I10" i="1"/>
  <c r="I3" i="1"/>
  <c r="O4" i="1"/>
  <c r="O9" i="1"/>
  <c r="O3" i="1"/>
  <c r="H9" i="2"/>
  <c r="D2" i="1" s="1"/>
  <c r="D102" i="1"/>
  <c r="M9" i="1"/>
  <c r="N9" i="1"/>
  <c r="Q9" i="1"/>
  <c r="A10" i="1"/>
  <c r="B10" i="1"/>
  <c r="C10" i="1"/>
  <c r="D10" i="1"/>
  <c r="E10" i="1"/>
  <c r="F10" i="1"/>
  <c r="G10" i="1"/>
  <c r="L10" i="1"/>
  <c r="M10" i="1"/>
  <c r="N10" i="1"/>
  <c r="O10" i="1"/>
  <c r="P10" i="1"/>
  <c r="Q10" i="1"/>
  <c r="C2" i="1"/>
  <c r="C9" i="1" s="1"/>
  <c r="C3" i="1"/>
  <c r="Q3" i="1"/>
  <c r="N3" i="1"/>
  <c r="R21" i="2"/>
  <c r="R22" i="2"/>
  <c r="R23" i="2"/>
  <c r="R24" i="2"/>
  <c r="R25" i="2"/>
  <c r="R26" i="2"/>
  <c r="R27" i="2"/>
  <c r="R28" i="2"/>
  <c r="R29" i="2"/>
  <c r="R30" i="2"/>
  <c r="R31" i="2"/>
  <c r="R32" i="2"/>
  <c r="R33" i="2"/>
  <c r="R34" i="2"/>
  <c r="R35" i="2"/>
  <c r="R36" i="2"/>
  <c r="R37" i="2"/>
  <c r="R38" i="2"/>
  <c r="R39" i="2"/>
  <c r="R40" i="2"/>
  <c r="R41" i="2"/>
  <c r="R42" i="2"/>
  <c r="R43" i="2"/>
  <c r="R44" i="2"/>
  <c r="R45" i="2"/>
  <c r="R46" i="2"/>
  <c r="R47" i="2"/>
  <c r="R48" i="2"/>
  <c r="R49" i="2"/>
  <c r="R50" i="2"/>
  <c r="R51" i="2"/>
  <c r="R52" i="2"/>
  <c r="R53" i="2"/>
  <c r="R54" i="2"/>
  <c r="R55" i="2"/>
  <c r="R56" i="2"/>
  <c r="R57" i="2"/>
  <c r="R58" i="2"/>
  <c r="R59" i="2"/>
  <c r="R60" i="2"/>
  <c r="R61" i="2"/>
  <c r="R62" i="2"/>
  <c r="R63" i="2"/>
  <c r="R64" i="2"/>
  <c r="R65" i="2"/>
  <c r="R66" i="2"/>
  <c r="R67" i="2"/>
  <c r="R68" i="2"/>
  <c r="R69" i="2"/>
  <c r="R70" i="2"/>
  <c r="R71" i="2"/>
  <c r="R72" i="2"/>
  <c r="R73" i="2"/>
  <c r="R74" i="2"/>
  <c r="R75" i="2"/>
  <c r="R76" i="2"/>
  <c r="R77" i="2"/>
  <c r="R78" i="2"/>
  <c r="R79" i="2"/>
  <c r="R80" i="2"/>
  <c r="R81" i="2"/>
  <c r="R82" i="2"/>
  <c r="R83" i="2"/>
  <c r="R84" i="2"/>
  <c r="R85" i="2"/>
  <c r="R86" i="2"/>
  <c r="R87" i="2"/>
  <c r="R88" i="2"/>
  <c r="R89" i="2"/>
  <c r="R90" i="2"/>
  <c r="R91" i="2"/>
  <c r="R92" i="2"/>
  <c r="R93" i="2"/>
  <c r="R94" i="2"/>
  <c r="R95" i="2"/>
  <c r="R96" i="2"/>
  <c r="R97" i="2"/>
  <c r="R98" i="2"/>
  <c r="R99" i="2"/>
  <c r="R100" i="2"/>
  <c r="R101" i="2"/>
  <c r="R102" i="2"/>
  <c r="R103" i="2"/>
  <c r="L92" i="1"/>
  <c r="R104" i="2"/>
  <c r="R105" i="2"/>
  <c r="R106" i="2"/>
  <c r="R107" i="2"/>
  <c r="R108" i="2"/>
  <c r="R109" i="2"/>
  <c r="R110" i="2"/>
  <c r="R111" i="2"/>
  <c r="R112" i="2"/>
  <c r="R113" i="2"/>
  <c r="R20" i="2"/>
  <c r="L9" i="1" s="1"/>
  <c r="M4" i="1"/>
  <c r="M3" i="1"/>
  <c r="F2" i="1"/>
  <c r="F9" i="1"/>
  <c r="E2" i="1"/>
  <c r="E4" i="1" s="1"/>
  <c r="R14" i="2"/>
  <c r="U14" i="2" s="1"/>
  <c r="V14" i="2" s="1"/>
  <c r="P3" i="1" s="1"/>
  <c r="B2" i="1"/>
  <c r="B5" i="1" s="1"/>
  <c r="A2" i="1"/>
  <c r="A8" i="1" s="1"/>
  <c r="T15" i="2"/>
  <c r="T16" i="2"/>
  <c r="T17" i="2"/>
  <c r="T18" i="2"/>
  <c r="T19" i="2"/>
  <c r="T20" i="2"/>
  <c r="T21" i="2"/>
  <c r="T22" i="2"/>
  <c r="T23" i="2"/>
  <c r="T24" i="2"/>
  <c r="T25" i="2"/>
  <c r="T26" i="2"/>
  <c r="T27" i="2"/>
  <c r="T28" i="2"/>
  <c r="T29" i="2"/>
  <c r="T30" i="2"/>
  <c r="T31" i="2"/>
  <c r="U113" i="2"/>
  <c r="V113" i="2" s="1"/>
  <c r="P102" i="1"/>
  <c r="L102" i="1"/>
  <c r="B102" i="1"/>
  <c r="E102" i="1"/>
  <c r="A102" i="1"/>
  <c r="F102" i="1"/>
  <c r="C102" i="1"/>
  <c r="B3" i="1"/>
  <c r="F4" i="1"/>
  <c r="F3" i="1"/>
  <c r="G102" i="1"/>
  <c r="U103" i="2"/>
  <c r="V103" i="2" s="1"/>
  <c r="P92" i="1"/>
  <c r="Q4" i="1"/>
  <c r="N4" i="1"/>
  <c r="R15" i="2"/>
  <c r="U15" i="2" s="1"/>
  <c r="O5" i="1"/>
  <c r="N6" i="1"/>
  <c r="N5" i="1"/>
  <c r="F5" i="1"/>
  <c r="R17" i="2"/>
  <c r="U17" i="2" s="1"/>
  <c r="A6" i="1"/>
  <c r="I6" i="1"/>
  <c r="M6" i="1"/>
  <c r="Q6" i="1"/>
  <c r="F6" i="1"/>
  <c r="A4" i="1"/>
  <c r="R16" i="2"/>
  <c r="U16" i="2" s="1"/>
  <c r="M5" i="1"/>
  <c r="L3" i="1"/>
  <c r="B6" i="1"/>
  <c r="O6" i="1"/>
  <c r="Q5" i="1"/>
  <c r="I5" i="1"/>
  <c r="R18" i="2"/>
  <c r="L7" i="1" s="1"/>
  <c r="B7" i="1"/>
  <c r="Q7" i="1"/>
  <c r="O7" i="1"/>
  <c r="A7" i="1"/>
  <c r="F7" i="1"/>
  <c r="M7" i="1"/>
  <c r="N7" i="1"/>
  <c r="I7" i="1"/>
  <c r="M8" i="1"/>
  <c r="O8" i="1"/>
  <c r="B8" i="1"/>
  <c r="F8" i="1"/>
  <c r="I8" i="1"/>
  <c r="Q8" i="1"/>
  <c r="N8" i="1"/>
  <c r="R19" i="2"/>
  <c r="L8" i="1" s="1"/>
  <c r="U18" i="2" l="1"/>
  <c r="V18" i="2" s="1"/>
  <c r="P7" i="1" s="1"/>
  <c r="L6" i="1"/>
  <c r="C6" i="1"/>
  <c r="C8" i="1"/>
  <c r="V16" i="2"/>
  <c r="P5" i="1" s="1"/>
  <c r="V17" i="2"/>
  <c r="P6" i="1" s="1"/>
  <c r="B4" i="1"/>
  <c r="E9" i="1"/>
  <c r="E3" i="1"/>
  <c r="E7" i="1"/>
  <c r="A5" i="1"/>
  <c r="C5" i="1"/>
  <c r="A3" i="1"/>
  <c r="A9" i="1"/>
  <c r="E8" i="1"/>
  <c r="C4" i="1"/>
  <c r="C7" i="1"/>
  <c r="L5" i="1"/>
  <c r="E6" i="1"/>
  <c r="B9" i="1"/>
  <c r="E5" i="1"/>
  <c r="U19" i="2"/>
  <c r="P8" i="2"/>
  <c r="R13" i="2"/>
  <c r="G2" i="1"/>
  <c r="P9" i="2"/>
  <c r="V15" i="2"/>
  <c r="P4" i="1" s="1"/>
  <c r="D5" i="1"/>
  <c r="D8" i="1"/>
  <c r="D4" i="1"/>
  <c r="D7" i="1"/>
  <c r="D9" i="1"/>
  <c r="D3" i="1"/>
  <c r="D6" i="1"/>
  <c r="U20" i="2"/>
  <c r="L4" i="1"/>
  <c r="V20" i="2" l="1"/>
  <c r="P9" i="1" s="1"/>
  <c r="V19" i="2"/>
  <c r="P8" i="1" s="1"/>
  <c r="G9" i="1"/>
  <c r="G8" i="1"/>
  <c r="G4" i="1"/>
  <c r="G7" i="1"/>
  <c r="G5" i="1"/>
  <c r="G3" i="1"/>
  <c r="G6" i="1"/>
  <c r="L2" i="1"/>
  <c r="M2"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Maurice Tijhuis</author>
    <author>J.J. Lammers</author>
  </authors>
  <commentList>
    <comment ref="A1" authorId="0" shapeId="0" xr:uid="{00000000-0006-0000-0000-000001000000}">
      <text>
        <r>
          <rPr>
            <sz val="10"/>
            <color indexed="81"/>
            <rFont val="Arial"/>
            <family val="2"/>
          </rPr>
          <t>Dit is de code van het kasdagboek dat wordt ingelezen in Twinfield.</t>
        </r>
      </text>
    </comment>
    <comment ref="B1" authorId="0" shapeId="0" xr:uid="{00000000-0006-0000-0000-000002000000}">
      <text>
        <r>
          <rPr>
            <sz val="10"/>
            <color indexed="81"/>
            <rFont val="Arial"/>
            <family val="2"/>
          </rPr>
          <t>De valuta van het kasboek is altijd Euro.</t>
        </r>
        <r>
          <rPr>
            <sz val="8"/>
            <color indexed="81"/>
            <rFont val="Tahoma"/>
            <family val="2"/>
          </rPr>
          <t xml:space="preserve">
</t>
        </r>
      </text>
    </comment>
    <comment ref="C1" authorId="1" shapeId="0" xr:uid="{00000000-0006-0000-0000-000003000000}">
      <text>
        <r>
          <rPr>
            <sz val="10"/>
            <color indexed="81"/>
            <rFont val="Arial"/>
            <family val="2"/>
          </rPr>
          <t>The date of your transaction is used for the proper registration of postings and calculation of VAT.</t>
        </r>
      </text>
    </comment>
    <comment ref="D1" authorId="0" shapeId="0" xr:uid="{00000000-0006-0000-0000-000004000000}">
      <text>
        <r>
          <rPr>
            <sz val="10"/>
            <color indexed="81"/>
            <rFont val="Arial"/>
            <family val="2"/>
          </rPr>
          <t>Het jaar en de maand waar de bonnen betrekking op hebben.</t>
        </r>
        <r>
          <rPr>
            <sz val="8"/>
            <color indexed="81"/>
            <rFont val="Tahoma"/>
            <family val="2"/>
          </rPr>
          <t xml:space="preserve">
</t>
        </r>
      </text>
    </comment>
    <comment ref="E1" authorId="0" shapeId="0" xr:uid="{00000000-0006-0000-0000-000005000000}">
      <text>
        <r>
          <rPr>
            <sz val="10"/>
            <color indexed="81"/>
            <rFont val="Arial"/>
            <family val="2"/>
          </rPr>
          <t>The statement number is the subsequent number of bankstatements. Cash transactions can have manually assigned numbers. The system is using statementsnumbers and closing balances to define the opening balance of the following statement.</t>
        </r>
        <r>
          <rPr>
            <sz val="8"/>
            <color indexed="81"/>
            <rFont val="Tahoma"/>
            <family val="2"/>
          </rPr>
          <t xml:space="preserve">
</t>
        </r>
        <r>
          <rPr>
            <sz val="10"/>
            <color indexed="81"/>
            <rFont val="Arial"/>
            <family val="2"/>
          </rPr>
          <t>Use a ' (quote) in front of the code to ensure that leading zero's remain intact (i.e. 001 instead of  just 1).</t>
        </r>
      </text>
    </comment>
    <comment ref="F1" authorId="0" shapeId="0" xr:uid="{00000000-0006-0000-0000-000006000000}">
      <text>
        <r>
          <rPr>
            <sz val="10"/>
            <color indexed="81"/>
            <rFont val="Arial"/>
            <family val="2"/>
          </rPr>
          <t>Het beginsaldo van de kasstaat.</t>
        </r>
        <r>
          <rPr>
            <sz val="8"/>
            <color indexed="81"/>
            <rFont val="Tahoma"/>
            <family val="2"/>
          </rPr>
          <t xml:space="preserve">
</t>
        </r>
      </text>
    </comment>
    <comment ref="G1" authorId="0" shapeId="0" xr:uid="{00000000-0006-0000-0000-000007000000}">
      <text>
        <r>
          <rPr>
            <sz val="10"/>
            <color indexed="81"/>
            <rFont val="Arial"/>
            <family val="2"/>
          </rPr>
          <t>Het eindsaldo van de kasstaat.</t>
        </r>
        <r>
          <rPr>
            <sz val="8"/>
            <color indexed="81"/>
            <rFont val="Tahoma"/>
            <family val="2"/>
          </rPr>
          <t xml:space="preserve">
</t>
        </r>
      </text>
    </comment>
    <comment ref="H1" authorId="0" shapeId="0" xr:uid="{00000000-0006-0000-0000-000008000000}">
      <text>
        <r>
          <rPr>
            <sz val="10"/>
            <color indexed="81"/>
            <rFont val="Arial"/>
            <family val="2"/>
          </rPr>
          <t>Dit nummer is niet belangrijk.</t>
        </r>
      </text>
    </comment>
    <comment ref="I1" authorId="0" shapeId="0" xr:uid="{00000000-0006-0000-0000-000009000000}">
      <text>
        <r>
          <rPr>
            <sz val="10"/>
            <color indexed="81"/>
            <rFont val="Arial"/>
            <family val="2"/>
          </rPr>
          <t xml:space="preserve">De grootboekrekeningen waarop de kosten en opbrengsten geboekt worden.
Veld I2 herbergt de grootboekrekening gekoppeld aan het kasdagboek.
</t>
        </r>
      </text>
    </comment>
    <comment ref="J1" authorId="0" shapeId="0" xr:uid="{00000000-0006-0000-0000-00000A000000}">
      <text>
        <r>
          <rPr>
            <sz val="10"/>
            <color indexed="81"/>
            <rFont val="Arial"/>
            <family val="2"/>
          </rPr>
          <t>Deze kolom leeglaten.
(Er wordt niet met crediteuren, debiteuren of kostenplaatsen gewerkt in het kasboek.</t>
        </r>
      </text>
    </comment>
    <comment ref="K1" authorId="0" shapeId="0" xr:uid="{00000000-0006-0000-0000-00000B000000}">
      <text>
        <r>
          <rPr>
            <sz val="10"/>
            <color indexed="81"/>
            <rFont val="Arial"/>
            <family val="2"/>
          </rPr>
          <t xml:space="preserve">Deze kolom leeglaten.
(Er wordt niet met projecten of activa gewerkt in het kasboek.
</t>
        </r>
      </text>
    </comment>
    <comment ref="L1" authorId="0" shapeId="0" xr:uid="{00000000-0006-0000-0000-00000C000000}">
      <text>
        <r>
          <rPr>
            <sz val="8"/>
            <color indexed="81"/>
            <rFont val="Tahoma"/>
            <family val="2"/>
          </rPr>
          <t xml:space="preserve">Het netto kosten- en opbrengst bedrag. Het veld L2 is het verschillen bedrag van de kas.
</t>
        </r>
      </text>
    </comment>
    <comment ref="M1" authorId="0" shapeId="0" xr:uid="{00000000-0006-0000-0000-00000D000000}">
      <text>
        <r>
          <rPr>
            <sz val="10"/>
            <color indexed="81"/>
            <rFont val="Arial"/>
            <family val="2"/>
          </rPr>
          <t>Defines if the line is debit or credit. In bank and cash transaction all lines can be either debit or credit depending on the actual transaction (money in or money out).</t>
        </r>
      </text>
    </comment>
    <comment ref="N1" authorId="0" shapeId="0" xr:uid="{00000000-0006-0000-0000-00000E000000}">
      <text>
        <r>
          <rPr>
            <sz val="10"/>
            <color indexed="81"/>
            <rFont val="Arial"/>
            <family val="2"/>
          </rPr>
          <t>De omschrijving van de kosten of opbrengsten.</t>
        </r>
        <r>
          <rPr>
            <sz val="8"/>
            <color indexed="81"/>
            <rFont val="Tahoma"/>
            <family val="2"/>
          </rPr>
          <t xml:space="preserve">
</t>
        </r>
      </text>
    </comment>
    <comment ref="O1" authorId="1" shapeId="0" xr:uid="{00000000-0006-0000-0000-00000F000000}">
      <text>
        <r>
          <rPr>
            <sz val="10"/>
            <color indexed="81"/>
            <rFont val="Arial"/>
            <family val="2"/>
          </rPr>
          <t>Het bon- of factuurnummer.
Dit veld is optioneel.</t>
        </r>
      </text>
    </comment>
    <comment ref="P1" authorId="0" shapeId="0" xr:uid="{00000000-0006-0000-0000-000010000000}">
      <text>
        <r>
          <rPr>
            <sz val="10"/>
            <color indexed="81"/>
            <rFont val="Arial"/>
            <family val="2"/>
          </rPr>
          <t>The VAT code is defined in your administration. Use the appropriate code for VAT percentages. The use of VAT in banktransaction is optional and is sometimes used.</t>
        </r>
        <r>
          <rPr>
            <sz val="8"/>
            <color indexed="81"/>
            <rFont val="Tahoma"/>
            <family val="2"/>
          </rPr>
          <t xml:space="preserve">
</t>
        </r>
      </text>
    </comment>
  </commentList>
</comments>
</file>

<file path=xl/sharedStrings.xml><?xml version="1.0" encoding="utf-8"?>
<sst xmlns="http://schemas.openxmlformats.org/spreadsheetml/2006/main" count="49" uniqueCount="46">
  <si>
    <t>KAS</t>
  </si>
  <si>
    <t>EUR</t>
  </si>
  <si>
    <t>Valuta</t>
  </si>
  <si>
    <t>Datum</t>
  </si>
  <si>
    <t>Periode</t>
  </si>
  <si>
    <t>Kasstaatnummer</t>
  </si>
  <si>
    <t>BeginSaldo</t>
  </si>
  <si>
    <t>Eindsaldo</t>
  </si>
  <si>
    <t>Grootboeknummer</t>
  </si>
  <si>
    <t>Debet/Credit</t>
  </si>
  <si>
    <t>Omschrijving</t>
  </si>
  <si>
    <t>Btw Code</t>
  </si>
  <si>
    <t>Bedrag ex. Btw</t>
  </si>
  <si>
    <t>Dagboek</t>
  </si>
  <si>
    <t>Laatste dag vd maand</t>
  </si>
  <si>
    <t>Beginsaldo</t>
  </si>
  <si>
    <t xml:space="preserve">Periode </t>
  </si>
  <si>
    <t>Mutatie</t>
  </si>
  <si>
    <t>In kas = credit</t>
  </si>
  <si>
    <t>Uit kas = debet</t>
  </si>
  <si>
    <t>Btw %</t>
  </si>
  <si>
    <t>Btw code</t>
  </si>
  <si>
    <t>&lt;Accountants kantoor&gt; - &lt;Naam klant&gt;</t>
  </si>
  <si>
    <t>Totaal</t>
  </si>
  <si>
    <t>Bonnummer</t>
  </si>
  <si>
    <t>Transactiedatum</t>
  </si>
  <si>
    <t xml:space="preserve">Toelichting: </t>
  </si>
  <si>
    <t>Rel-Kpl</t>
  </si>
  <si>
    <t>Prj-Ast</t>
  </si>
  <si>
    <t>VRK30981</t>
  </si>
  <si>
    <t>Kasnr</t>
  </si>
  <si>
    <t>Nr.</t>
  </si>
  <si>
    <t>Stand op beurs</t>
  </si>
  <si>
    <t>Pinnen ABN-AMRO</t>
  </si>
  <si>
    <t>Boodschappen C1000</t>
  </si>
  <si>
    <t>50 Dames jassen</t>
  </si>
  <si>
    <t>Boodschappen Hema</t>
  </si>
  <si>
    <t>Printer HP380</t>
  </si>
  <si>
    <t>HP568971</t>
  </si>
  <si>
    <t>Kasstorting</t>
  </si>
  <si>
    <t>Let op:</t>
  </si>
  <si>
    <r>
      <t xml:space="preserve">Op het tabblad </t>
    </r>
    <r>
      <rPr>
        <b/>
        <sz val="10"/>
        <rFont val="Arial"/>
        <family val="2"/>
      </rPr>
      <t>Kasblad</t>
    </r>
    <r>
      <rPr>
        <sz val="10"/>
        <rFont val="Arial"/>
        <family val="2"/>
      </rPr>
      <t xml:space="preserve"> worden de kasbonnen ingevoerd. Een aantal velden worden automatisch gevuld; bijvoorbeeld het veld bedrag excl btw. Deze wordt berekend aan de hand van de ingevulde bedragen op de velden kas-in/kas-uit en btw. </t>
    </r>
  </si>
  <si>
    <r>
      <t xml:space="preserve">De ingevulde waarden op het tabblad </t>
    </r>
    <r>
      <rPr>
        <b/>
        <sz val="10"/>
        <rFont val="Arial"/>
        <family val="2"/>
      </rPr>
      <t>Kasblad</t>
    </r>
    <r>
      <rPr>
        <sz val="10"/>
        <rFont val="Arial"/>
        <family val="2"/>
      </rPr>
      <t xml:space="preserve"> zorgen automatisch voor de invoer in het tabblad </t>
    </r>
    <r>
      <rPr>
        <b/>
        <sz val="10"/>
        <rFont val="Arial"/>
        <family val="2"/>
      </rPr>
      <t>Importeren</t>
    </r>
    <r>
      <rPr>
        <sz val="10"/>
        <rFont val="Arial"/>
        <family val="2"/>
      </rPr>
      <t>. Dit Importeren tabblad heeft de waarden die nodig zijn om de kasstaat in te lezen in Twinfield.</t>
    </r>
  </si>
  <si>
    <t>De grootboekrekening voor de Kas is standaard 1000. Pas deze grootboekrekening aan in het tabblad Importeren, de tweede regel, indien het een andere waarde is.</t>
  </si>
  <si>
    <r>
      <t xml:space="preserve">Sla dit excel-bestand op en importeer het vervolgens via de functie Bestandsbeheer in Twinfield. </t>
    </r>
    <r>
      <rPr>
        <b/>
        <sz val="10"/>
        <rFont val="Arial"/>
        <family val="2"/>
      </rPr>
      <t>Kies voor het werkblad 'Importeren' en het sjabloon 'Journaalposten (Kas/Bank)'.</t>
    </r>
  </si>
  <si>
    <t>Twinfield aanvaardt geen aansprakelijkheid voor het foutief gebruik van dit voorbeeld import-bestand.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</si>
</sst>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dd/mm/yy"/>
    <numFmt numFmtId="165" formatCode="d\-mm\-yy;@"/>
    <numFmt numFmtId="166" formatCode="dd/mm/yyyy;@"/>
    <numFmt numFmtId="167" formatCode="dd/mm/yy;@"/>
  </numFmts>
  <fonts count="10" x14ac:knownFonts="1">
    <font>
      <sz val="10"/>
      <name val="Arial"/>
    </font>
    <font>
      <sz val="10"/>
      <name val="Arial"/>
      <family val="2"/>
    </font>
    <font>
      <sz val="10"/>
      <color indexed="81"/>
      <name val="Arial"/>
      <family val="2"/>
    </font>
    <font>
      <sz val="8"/>
      <color indexed="81"/>
      <name val="Tahoma"/>
      <family val="2"/>
    </font>
    <font>
      <sz val="10"/>
      <name val="Courier New"/>
      <family val="3"/>
    </font>
    <font>
      <sz val="8"/>
      <name val="Arial"/>
      <family val="2"/>
    </font>
    <font>
      <b/>
      <sz val="10"/>
      <name val="Arial"/>
      <family val="2"/>
    </font>
    <font>
      <sz val="8"/>
      <color theme="1" tint="0.499984740745262"/>
      <name val="Arial"/>
      <family val="2"/>
    </font>
    <font>
      <b/>
      <sz val="10"/>
      <color theme="3"/>
      <name val="Arial"/>
      <family val="2"/>
    </font>
    <font>
      <b/>
      <sz val="8"/>
      <color theme="4"/>
      <name val="Arial"/>
      <family val="2"/>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3">
    <border>
      <left/>
      <right/>
      <top/>
      <bottom/>
      <diagonal/>
    </border>
    <border>
      <left/>
      <right style="thin">
        <color indexed="64"/>
      </right>
      <top/>
      <bottom/>
      <diagonal/>
    </border>
    <border>
      <left style="thin">
        <color indexed="64"/>
      </left>
      <right/>
      <top/>
      <bottom/>
      <diagonal/>
    </border>
  </borders>
  <cellStyleXfs count="1">
    <xf numFmtId="0" fontId="0" fillId="0" borderId="0"/>
  </cellStyleXfs>
  <cellXfs count="82">
    <xf numFmtId="0" fontId="0" fillId="0" borderId="0" xfId="0"/>
    <xf numFmtId="2" fontId="1" fillId="0" borderId="0" xfId="0" applyNumberFormat="1" applyFont="1" applyFill="1"/>
    <xf numFmtId="0" fontId="1" fillId="0" borderId="0" xfId="0" applyFont="1" applyFill="1"/>
    <xf numFmtId="0" fontId="1" fillId="0" borderId="0" xfId="0" applyNumberFormat="1" applyFont="1" applyFill="1"/>
    <xf numFmtId="0" fontId="4" fillId="0" borderId="0" xfId="0" applyFont="1"/>
    <xf numFmtId="14" fontId="4" fillId="0" borderId="0" xfId="0" applyNumberFormat="1" applyFont="1" applyFill="1"/>
    <xf numFmtId="2" fontId="4" fillId="0" borderId="0" xfId="0" applyNumberFormat="1" applyFont="1" applyFill="1"/>
    <xf numFmtId="0" fontId="4" fillId="0" borderId="0" xfId="0" applyNumberFormat="1" applyFont="1" applyFill="1"/>
    <xf numFmtId="2" fontId="4" fillId="0" borderId="0" xfId="0" applyNumberFormat="1" applyFont="1"/>
    <xf numFmtId="0" fontId="4" fillId="0" borderId="0" xfId="0" applyFont="1" applyFill="1"/>
    <xf numFmtId="49" fontId="4" fillId="0" borderId="0" xfId="0" quotePrefix="1" applyNumberFormat="1" applyFont="1"/>
    <xf numFmtId="1" fontId="4" fillId="0" borderId="0" xfId="0" applyNumberFormat="1" applyFont="1"/>
    <xf numFmtId="4" fontId="4" fillId="0" borderId="0" xfId="0" applyNumberFormat="1" applyFont="1"/>
    <xf numFmtId="0" fontId="4" fillId="0" borderId="0" xfId="0" quotePrefix="1" applyNumberFormat="1" applyFont="1" applyAlignment="1">
      <alignment horizontal="right"/>
    </xf>
    <xf numFmtId="49" fontId="1" fillId="0" borderId="0" xfId="0" applyNumberFormat="1" applyFont="1" applyFill="1" applyAlignment="1">
      <alignment horizontal="right"/>
    </xf>
    <xf numFmtId="0" fontId="4" fillId="0" borderId="0" xfId="0" applyNumberFormat="1" applyFont="1" applyAlignment="1">
      <alignment horizontal="center"/>
    </xf>
    <xf numFmtId="164" fontId="5" fillId="2" borderId="0" xfId="0" applyNumberFormat="1" applyFont="1" applyFill="1" applyProtection="1"/>
    <xf numFmtId="1" fontId="5" fillId="2" borderId="0" xfId="0" applyNumberFormat="1" applyFont="1" applyFill="1" applyProtection="1"/>
    <xf numFmtId="0" fontId="5" fillId="2" borderId="0" xfId="0" applyFont="1" applyFill="1" applyProtection="1"/>
    <xf numFmtId="0" fontId="5" fillId="2" borderId="0" xfId="0" applyFont="1" applyFill="1" applyBorder="1" applyProtection="1">
      <protection locked="0"/>
    </xf>
    <xf numFmtId="4" fontId="5" fillId="2" borderId="0" xfId="0" applyNumberFormat="1" applyFont="1" applyFill="1" applyBorder="1" applyProtection="1"/>
    <xf numFmtId="4" fontId="5" fillId="2" borderId="0" xfId="0" applyNumberFormat="1" applyFont="1" applyFill="1" applyProtection="1">
      <protection locked="0"/>
    </xf>
    <xf numFmtId="0" fontId="5" fillId="2" borderId="0" xfId="0" applyFont="1" applyFill="1" applyAlignment="1" applyProtection="1">
      <alignment horizontal="center"/>
    </xf>
    <xf numFmtId="164" fontId="5" fillId="2" borderId="0" xfId="0" applyNumberFormat="1" applyFont="1" applyFill="1" applyAlignment="1" applyProtection="1">
      <alignment horizontal="left"/>
    </xf>
    <xf numFmtId="164" fontId="5" fillId="2" borderId="1" xfId="0" applyNumberFormat="1" applyFont="1" applyFill="1" applyBorder="1" applyProtection="1"/>
    <xf numFmtId="164" fontId="5" fillId="2" borderId="0" xfId="0" applyNumberFormat="1" applyFont="1" applyFill="1" applyBorder="1" applyProtection="1"/>
    <xf numFmtId="1" fontId="5" fillId="2" borderId="0" xfId="0" applyNumberFormat="1" applyFont="1" applyFill="1" applyBorder="1" applyProtection="1"/>
    <xf numFmtId="0" fontId="5" fillId="2" borderId="1" xfId="0" applyFont="1" applyFill="1" applyBorder="1" applyProtection="1"/>
    <xf numFmtId="4" fontId="5" fillId="2" borderId="1" xfId="0" applyNumberFormat="1" applyFont="1" applyFill="1" applyBorder="1" applyProtection="1"/>
    <xf numFmtId="0" fontId="5" fillId="2" borderId="0" xfId="0" applyFont="1" applyFill="1" applyBorder="1" applyProtection="1"/>
    <xf numFmtId="0" fontId="5" fillId="2" borderId="1" xfId="0" applyFont="1" applyFill="1" applyBorder="1" applyAlignment="1" applyProtection="1">
      <alignment horizontal="right"/>
    </xf>
    <xf numFmtId="0" fontId="5" fillId="2" borderId="1" xfId="0" applyFont="1" applyFill="1" applyBorder="1" applyAlignment="1" applyProtection="1">
      <alignment horizontal="center"/>
    </xf>
    <xf numFmtId="1" fontId="5" fillId="2" borderId="1" xfId="0" applyNumberFormat="1" applyFont="1" applyFill="1" applyBorder="1" applyAlignment="1" applyProtection="1">
      <alignment horizontal="center"/>
    </xf>
    <xf numFmtId="0" fontId="5" fillId="0" borderId="0" xfId="0" applyFont="1" applyFill="1" applyAlignment="1" applyProtection="1">
      <alignment horizontal="center"/>
    </xf>
    <xf numFmtId="4" fontId="5" fillId="2" borderId="0" xfId="0" applyNumberFormat="1" applyFont="1" applyFill="1" applyBorder="1" applyProtection="1">
      <protection locked="0"/>
    </xf>
    <xf numFmtId="14" fontId="5" fillId="2" borderId="0" xfId="0" applyNumberFormat="1" applyFont="1" applyFill="1" applyBorder="1" applyAlignment="1" applyProtection="1">
      <alignment horizontal="left"/>
    </xf>
    <xf numFmtId="14" fontId="5" fillId="2" borderId="0" xfId="0" applyNumberFormat="1" applyFont="1" applyFill="1" applyAlignment="1" applyProtection="1">
      <alignment horizontal="left"/>
    </xf>
    <xf numFmtId="14" fontId="7" fillId="2" borderId="0" xfId="0" applyNumberFormat="1" applyFont="1" applyFill="1" applyAlignment="1" applyProtection="1">
      <alignment horizontal="right"/>
    </xf>
    <xf numFmtId="2" fontId="7" fillId="2" borderId="0" xfId="0" applyNumberFormat="1" applyFont="1" applyFill="1" applyProtection="1"/>
    <xf numFmtId="2" fontId="7" fillId="2" borderId="0" xfId="0" applyNumberFormat="1" applyFont="1" applyFill="1" applyBorder="1" applyProtection="1"/>
    <xf numFmtId="0" fontId="7" fillId="2" borderId="0" xfId="0" applyFont="1" applyFill="1" applyBorder="1" applyProtection="1"/>
    <xf numFmtId="4" fontId="7" fillId="2" borderId="0" xfId="0" applyNumberFormat="1" applyFont="1" applyFill="1" applyBorder="1" applyProtection="1"/>
    <xf numFmtId="0" fontId="7" fillId="2" borderId="0" xfId="0" applyFont="1" applyFill="1" applyProtection="1"/>
    <xf numFmtId="0" fontId="4" fillId="3" borderId="0" xfId="0" applyFont="1" applyFill="1"/>
    <xf numFmtId="49" fontId="4" fillId="3" borderId="0" xfId="0" applyNumberFormat="1" applyFont="1" applyFill="1"/>
    <xf numFmtId="0" fontId="4" fillId="3" borderId="0" xfId="0" applyFont="1" applyFill="1" applyAlignment="1">
      <alignment vertical="top" wrapText="1"/>
    </xf>
    <xf numFmtId="2" fontId="4" fillId="3" borderId="0" xfId="0" applyNumberFormat="1" applyFont="1" applyFill="1"/>
    <xf numFmtId="0" fontId="4" fillId="3" borderId="0" xfId="0" applyNumberFormat="1" applyFont="1" applyFill="1"/>
    <xf numFmtId="49" fontId="4" fillId="3" borderId="0" xfId="0" applyNumberFormat="1" applyFont="1" applyFill="1" applyAlignment="1">
      <alignment horizontal="right"/>
    </xf>
    <xf numFmtId="14" fontId="5" fillId="2" borderId="0" xfId="0" applyNumberFormat="1" applyFont="1" applyFill="1" applyBorder="1" applyProtection="1"/>
    <xf numFmtId="0" fontId="5" fillId="2" borderId="1" xfId="0" quotePrefix="1" applyFont="1" applyFill="1" applyBorder="1" applyAlignment="1" applyProtection="1">
      <alignment horizontal="right"/>
    </xf>
    <xf numFmtId="0" fontId="5" fillId="2" borderId="0" xfId="0" applyFont="1" applyFill="1" applyProtection="1">
      <protection locked="0"/>
    </xf>
    <xf numFmtId="2" fontId="5" fillId="2" borderId="0" xfId="0" applyNumberFormat="1" applyFont="1" applyFill="1" applyProtection="1">
      <protection locked="0"/>
    </xf>
    <xf numFmtId="2" fontId="5" fillId="2" borderId="0" xfId="0" applyNumberFormat="1" applyFont="1" applyFill="1" applyBorder="1" applyProtection="1">
      <protection locked="0"/>
    </xf>
    <xf numFmtId="0" fontId="0" fillId="0" borderId="0" xfId="0" applyAlignment="1">
      <alignment vertical="top" wrapText="1"/>
    </xf>
    <xf numFmtId="0" fontId="1" fillId="0" borderId="0" xfId="0" applyFont="1" applyAlignment="1">
      <alignment vertical="top" wrapText="1"/>
    </xf>
    <xf numFmtId="0" fontId="8" fillId="0" borderId="0" xfId="0" applyFont="1" applyAlignment="1">
      <alignment vertical="top"/>
    </xf>
    <xf numFmtId="0" fontId="0" fillId="0" borderId="0" xfId="0" applyAlignment="1">
      <alignment vertical="top"/>
    </xf>
    <xf numFmtId="167" fontId="5" fillId="2" borderId="0" xfId="0" applyNumberFormat="1" applyFont="1" applyFill="1" applyAlignment="1" applyProtection="1">
      <alignment horizontal="left"/>
      <protection locked="0"/>
    </xf>
    <xf numFmtId="166" fontId="4" fillId="3" borderId="0" xfId="0" applyNumberFormat="1" applyFont="1" applyFill="1"/>
    <xf numFmtId="166" fontId="4" fillId="0" borderId="0" xfId="0" applyNumberFormat="1" applyFont="1" applyFill="1"/>
    <xf numFmtId="166" fontId="1" fillId="0" borderId="0" xfId="0" applyNumberFormat="1" applyFont="1" applyFill="1"/>
    <xf numFmtId="164" fontId="9" fillId="2" borderId="0" xfId="0" applyNumberFormat="1" applyFont="1" applyFill="1" applyAlignment="1" applyProtection="1">
      <alignment horizontal="left"/>
    </xf>
    <xf numFmtId="164" fontId="5" fillId="2" borderId="0" xfId="0" applyNumberFormat="1" applyFont="1" applyFill="1" applyAlignment="1" applyProtection="1">
      <alignment horizontal="left"/>
      <protection locked="0"/>
    </xf>
    <xf numFmtId="166" fontId="4" fillId="3" borderId="0" xfId="0" applyNumberFormat="1" applyFont="1" applyFill="1" applyAlignment="1">
      <alignment horizontal="left"/>
    </xf>
    <xf numFmtId="166" fontId="4" fillId="0" borderId="0" xfId="0" applyNumberFormat="1" applyFont="1" applyFill="1" applyAlignment="1">
      <alignment horizontal="left"/>
    </xf>
    <xf numFmtId="166" fontId="0" fillId="0" borderId="0" xfId="0" applyNumberFormat="1" applyAlignment="1">
      <alignment horizontal="left"/>
    </xf>
    <xf numFmtId="0" fontId="4" fillId="0" borderId="0" xfId="0" applyNumberFormat="1" applyFont="1"/>
    <xf numFmtId="165" fontId="5" fillId="2" borderId="0" xfId="0" applyNumberFormat="1" applyFont="1" applyFill="1" applyAlignment="1" applyProtection="1">
      <alignment horizontal="left"/>
      <protection locked="0"/>
    </xf>
    <xf numFmtId="0" fontId="5" fillId="2" borderId="0" xfId="0" applyNumberFormat="1" applyFont="1" applyFill="1" applyProtection="1">
      <protection locked="0"/>
    </xf>
    <xf numFmtId="0" fontId="5" fillId="2" borderId="0" xfId="0" applyNumberFormat="1" applyFont="1" applyFill="1" applyProtection="1"/>
    <xf numFmtId="0" fontId="5" fillId="2" borderId="0" xfId="0" applyNumberFormat="1" applyFont="1" applyFill="1" applyAlignment="1" applyProtection="1">
      <alignment horizontal="left"/>
    </xf>
    <xf numFmtId="0" fontId="5" fillId="2" borderId="0" xfId="0" applyNumberFormat="1" applyFont="1" applyFill="1" applyBorder="1" applyProtection="1">
      <protection locked="0"/>
    </xf>
    <xf numFmtId="0" fontId="5" fillId="2" borderId="0" xfId="0" applyNumberFormat="1" applyFont="1" applyFill="1" applyBorder="1" applyProtection="1"/>
    <xf numFmtId="0" fontId="4" fillId="0" borderId="0" xfId="0" applyNumberFormat="1" applyFont="1" applyAlignment="1">
      <alignment horizontal="right"/>
    </xf>
    <xf numFmtId="1" fontId="5" fillId="2" borderId="0" xfId="0" applyNumberFormat="1" applyFont="1" applyFill="1" applyAlignment="1" applyProtection="1">
      <alignment horizontal="center"/>
    </xf>
    <xf numFmtId="14" fontId="5" fillId="2" borderId="0" xfId="0" applyNumberFormat="1" applyFont="1" applyFill="1" applyAlignment="1" applyProtection="1">
      <alignment horizontal="center"/>
    </xf>
    <xf numFmtId="0" fontId="7" fillId="2" borderId="0" xfId="0" applyFont="1" applyFill="1" applyAlignment="1" applyProtection="1">
      <alignment horizontal="center"/>
    </xf>
    <xf numFmtId="0" fontId="5" fillId="2" borderId="0" xfId="0" applyFont="1" applyFill="1" applyAlignment="1" applyProtection="1">
      <alignment horizontal="center"/>
      <protection locked="0"/>
    </xf>
    <xf numFmtId="0" fontId="5" fillId="2" borderId="2" xfId="0" applyNumberFormat="1" applyFont="1" applyFill="1" applyBorder="1" applyAlignment="1" applyProtection="1">
      <protection locked="0"/>
    </xf>
    <xf numFmtId="0" fontId="5" fillId="2" borderId="0" xfId="0" applyNumberFormat="1" applyFont="1" applyFill="1" applyAlignment="1" applyProtection="1">
      <protection locked="0"/>
    </xf>
    <xf numFmtId="0" fontId="5" fillId="2" borderId="0" xfId="0" applyNumberFormat="1" applyFont="1" applyFill="1" applyBorder="1" applyAlignment="1" applyProtection="1">
      <protection locked="0"/>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227135</xdr:colOff>
      <xdr:row>3</xdr:row>
      <xdr:rowOff>7182</xdr:rowOff>
    </xdr:from>
    <xdr:to>
      <xdr:col>18</xdr:col>
      <xdr:colOff>109904</xdr:colOff>
      <xdr:row>4</xdr:row>
      <xdr:rowOff>65942</xdr:rowOff>
    </xdr:to>
    <xdr:sp macro="" textlink="">
      <xdr:nvSpPr>
        <xdr:cNvPr id="2" name="Rounded Rectangle 1">
          <a:extLst>
            <a:ext uri="{FF2B5EF4-FFF2-40B4-BE49-F238E27FC236}">
              <a16:creationId xmlns:a16="http://schemas.microsoft.com/office/drawing/2014/main" id="{D2D5B4DF-5C92-4AB2-8723-61185F89A5B7}"/>
            </a:ext>
          </a:extLst>
        </xdr:cNvPr>
        <xdr:cNvSpPr/>
      </xdr:nvSpPr>
      <xdr:spPr>
        <a:xfrm>
          <a:off x="227135" y="446797"/>
          <a:ext cx="8638442" cy="205299"/>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n-US"/>
        </a:p>
      </xdr:txBody>
    </xdr:sp>
    <xdr:clientData/>
  </xdr:twoCellAnchor>
  <xdr:twoCellAnchor editAs="oneCell">
    <xdr:from>
      <xdr:col>15</xdr:col>
      <xdr:colOff>333375</xdr:colOff>
      <xdr:row>0</xdr:row>
      <xdr:rowOff>66675</xdr:rowOff>
    </xdr:from>
    <xdr:to>
      <xdr:col>17</xdr:col>
      <xdr:colOff>590550</xdr:colOff>
      <xdr:row>2</xdr:row>
      <xdr:rowOff>123825</xdr:rowOff>
    </xdr:to>
    <xdr:pic>
      <xdr:nvPicPr>
        <xdr:cNvPr id="2074" name="Picture 2" descr="Logo Twinfield.GIF">
          <a:extLst>
            <a:ext uri="{FF2B5EF4-FFF2-40B4-BE49-F238E27FC236}">
              <a16:creationId xmlns:a16="http://schemas.microsoft.com/office/drawing/2014/main" id="{DBBD81BB-EC96-49F3-B317-E47FA455C5C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0" y="66675"/>
          <a:ext cx="8858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1</xdr:col>
      <xdr:colOff>38100</xdr:colOff>
      <xdr:row>5</xdr:row>
      <xdr:rowOff>9525</xdr:rowOff>
    </xdr:from>
    <xdr:to>
      <xdr:col>3</xdr:col>
      <xdr:colOff>600075</xdr:colOff>
      <xdr:row>8</xdr:row>
      <xdr:rowOff>9525</xdr:rowOff>
    </xdr:to>
    <xdr:pic>
      <xdr:nvPicPr>
        <xdr:cNvPr id="2075" name="Picture 23">
          <a:extLst>
            <a:ext uri="{FF2B5EF4-FFF2-40B4-BE49-F238E27FC236}">
              <a16:creationId xmlns:a16="http://schemas.microsoft.com/office/drawing/2014/main" id="{11A46FC8-44A2-40DF-81F1-D8350E7376AC}"/>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85750" y="723900"/>
          <a:ext cx="1171575"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xdr:from>
      <xdr:col>0</xdr:col>
      <xdr:colOff>228060</xdr:colOff>
      <xdr:row>10</xdr:row>
      <xdr:rowOff>5726</xdr:rowOff>
    </xdr:from>
    <xdr:to>
      <xdr:col>18</xdr:col>
      <xdr:colOff>95250</xdr:colOff>
      <xdr:row>12</xdr:row>
      <xdr:rowOff>0</xdr:rowOff>
    </xdr:to>
    <xdr:sp macro="" textlink="">
      <xdr:nvSpPr>
        <xdr:cNvPr id="6" name="Rounded Rectangle 5">
          <a:extLst>
            <a:ext uri="{FF2B5EF4-FFF2-40B4-BE49-F238E27FC236}">
              <a16:creationId xmlns:a16="http://schemas.microsoft.com/office/drawing/2014/main" id="{5DBCED8B-9B03-4E5E-9120-B6CB07480E27}"/>
            </a:ext>
          </a:extLst>
        </xdr:cNvPr>
        <xdr:cNvSpPr/>
      </xdr:nvSpPr>
      <xdr:spPr>
        <a:xfrm>
          <a:off x="228060" y="1471111"/>
          <a:ext cx="8637517" cy="177447"/>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n-US"/>
        </a:p>
      </xdr:txBody>
    </xdr:sp>
    <xdr:clientData/>
  </xdr:twoCellAnchor>
  <xdr:oneCellAnchor>
    <xdr:from>
      <xdr:col>1</xdr:col>
      <xdr:colOff>21981</xdr:colOff>
      <xdr:row>9</xdr:row>
      <xdr:rowOff>117231</xdr:rowOff>
    </xdr:from>
    <xdr:ext cx="537776" cy="248851"/>
    <xdr:sp macro="" textlink="">
      <xdr:nvSpPr>
        <xdr:cNvPr id="7" name="TextBox 6">
          <a:extLst>
            <a:ext uri="{FF2B5EF4-FFF2-40B4-BE49-F238E27FC236}">
              <a16:creationId xmlns:a16="http://schemas.microsoft.com/office/drawing/2014/main" id="{174EA4A2-8C5D-44D4-9A56-644B2036E8DF}"/>
            </a:ext>
          </a:extLst>
        </xdr:cNvPr>
        <xdr:cNvSpPr txBox="1"/>
      </xdr:nvSpPr>
      <xdr:spPr>
        <a:xfrm>
          <a:off x="271096" y="1436077"/>
          <a:ext cx="537776" cy="2488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r>
            <a:rPr lang="en-US" sz="1000">
              <a:solidFill>
                <a:schemeClr val="bg1"/>
              </a:solidFill>
            </a:rPr>
            <a:t>Datum</a:t>
          </a:r>
        </a:p>
      </xdr:txBody>
    </xdr:sp>
    <xdr:clientData/>
  </xdr:oneCellAnchor>
  <xdr:oneCellAnchor>
    <xdr:from>
      <xdr:col>15</xdr:col>
      <xdr:colOff>20577</xdr:colOff>
      <xdr:row>9</xdr:row>
      <xdr:rowOff>115764</xdr:rowOff>
    </xdr:from>
    <xdr:ext cx="533929" cy="248851"/>
    <xdr:sp macro="" textlink="">
      <xdr:nvSpPr>
        <xdr:cNvPr id="8" name="TextBox 7">
          <a:extLst>
            <a:ext uri="{FF2B5EF4-FFF2-40B4-BE49-F238E27FC236}">
              <a16:creationId xmlns:a16="http://schemas.microsoft.com/office/drawing/2014/main" id="{ECB8A911-D2EA-4509-9013-3F556198E87C}"/>
            </a:ext>
          </a:extLst>
        </xdr:cNvPr>
        <xdr:cNvSpPr txBox="1"/>
      </xdr:nvSpPr>
      <xdr:spPr>
        <a:xfrm>
          <a:off x="6944519" y="1434610"/>
          <a:ext cx="533929" cy="2488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r>
            <a:rPr lang="en-US" sz="1000">
              <a:solidFill>
                <a:schemeClr val="bg1"/>
              </a:solidFill>
            </a:rPr>
            <a:t>Bonnr.</a:t>
          </a:r>
        </a:p>
      </xdr:txBody>
    </xdr:sp>
    <xdr:clientData/>
  </xdr:oneCellAnchor>
  <xdr:oneCellAnchor>
    <xdr:from>
      <xdr:col>3</xdr:col>
      <xdr:colOff>187573</xdr:colOff>
      <xdr:row>9</xdr:row>
      <xdr:rowOff>114297</xdr:rowOff>
    </xdr:from>
    <xdr:ext cx="863698" cy="248851"/>
    <xdr:sp macro="" textlink="">
      <xdr:nvSpPr>
        <xdr:cNvPr id="9" name="TextBox 8">
          <a:extLst>
            <a:ext uri="{FF2B5EF4-FFF2-40B4-BE49-F238E27FC236}">
              <a16:creationId xmlns:a16="http://schemas.microsoft.com/office/drawing/2014/main" id="{F5F27422-C79C-4E18-8988-E4CCC934BCB0}"/>
            </a:ext>
          </a:extLst>
        </xdr:cNvPr>
        <xdr:cNvSpPr txBox="1"/>
      </xdr:nvSpPr>
      <xdr:spPr>
        <a:xfrm>
          <a:off x="1052150" y="1433143"/>
          <a:ext cx="863698" cy="2488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r>
            <a:rPr lang="en-US" sz="1000">
              <a:solidFill>
                <a:schemeClr val="bg1"/>
              </a:solidFill>
            </a:rPr>
            <a:t>Omschrijving</a:t>
          </a:r>
        </a:p>
      </xdr:txBody>
    </xdr:sp>
    <xdr:clientData/>
  </xdr:oneCellAnchor>
  <xdr:oneCellAnchor>
    <xdr:from>
      <xdr:col>7</xdr:col>
      <xdr:colOff>39591</xdr:colOff>
      <xdr:row>9</xdr:row>
      <xdr:rowOff>112830</xdr:rowOff>
    </xdr:from>
    <xdr:ext cx="911981" cy="248851"/>
    <xdr:sp macro="" textlink="">
      <xdr:nvSpPr>
        <xdr:cNvPr id="10" name="TextBox 9">
          <a:extLst>
            <a:ext uri="{FF2B5EF4-FFF2-40B4-BE49-F238E27FC236}">
              <a16:creationId xmlns:a16="http://schemas.microsoft.com/office/drawing/2014/main" id="{12AE9966-800A-456B-8F0F-9AC891FA4C20}"/>
            </a:ext>
          </a:extLst>
        </xdr:cNvPr>
        <xdr:cNvSpPr txBox="1"/>
      </xdr:nvSpPr>
      <xdr:spPr>
        <a:xfrm>
          <a:off x="3490572" y="1431676"/>
          <a:ext cx="911981" cy="2488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r>
            <a:rPr lang="en-US" sz="1000">
              <a:solidFill>
                <a:schemeClr val="bg1"/>
              </a:solidFill>
            </a:rPr>
            <a:t>Kas In </a:t>
          </a:r>
          <a:r>
            <a:rPr lang="en-US" sz="800">
              <a:solidFill>
                <a:schemeClr val="bg1"/>
              </a:solidFill>
            </a:rPr>
            <a:t>(incl btw)</a:t>
          </a:r>
        </a:p>
      </xdr:txBody>
    </xdr:sp>
    <xdr:clientData/>
  </xdr:oneCellAnchor>
  <xdr:oneCellAnchor>
    <xdr:from>
      <xdr:col>9</xdr:col>
      <xdr:colOff>1499</xdr:colOff>
      <xdr:row>9</xdr:row>
      <xdr:rowOff>118690</xdr:rowOff>
    </xdr:from>
    <xdr:ext cx="966931" cy="248851"/>
    <xdr:sp macro="" textlink="">
      <xdr:nvSpPr>
        <xdr:cNvPr id="11" name="TextBox 10">
          <a:extLst>
            <a:ext uri="{FF2B5EF4-FFF2-40B4-BE49-F238E27FC236}">
              <a16:creationId xmlns:a16="http://schemas.microsoft.com/office/drawing/2014/main" id="{8EE18443-313A-4FEE-B2DD-C6EE2A09B426}"/>
            </a:ext>
          </a:extLst>
        </xdr:cNvPr>
        <xdr:cNvSpPr txBox="1"/>
      </xdr:nvSpPr>
      <xdr:spPr>
        <a:xfrm>
          <a:off x="4485576" y="1437536"/>
          <a:ext cx="966931" cy="2488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r>
            <a:rPr lang="en-US" sz="1000">
              <a:solidFill>
                <a:schemeClr val="bg1"/>
              </a:solidFill>
            </a:rPr>
            <a:t>Kas Uit </a:t>
          </a:r>
          <a:r>
            <a:rPr lang="en-US" sz="800">
              <a:solidFill>
                <a:schemeClr val="bg1"/>
              </a:solidFill>
            </a:rPr>
            <a:t>(incl btw)</a:t>
          </a:r>
        </a:p>
      </xdr:txBody>
    </xdr:sp>
    <xdr:clientData/>
  </xdr:oneCellAnchor>
  <xdr:oneCellAnchor>
    <xdr:from>
      <xdr:col>10</xdr:col>
      <xdr:colOff>87964</xdr:colOff>
      <xdr:row>9</xdr:row>
      <xdr:rowOff>117223</xdr:rowOff>
    </xdr:from>
    <xdr:ext cx="783099" cy="248851"/>
    <xdr:sp macro="" textlink="">
      <xdr:nvSpPr>
        <xdr:cNvPr id="12" name="TextBox 11">
          <a:extLst>
            <a:ext uri="{FF2B5EF4-FFF2-40B4-BE49-F238E27FC236}">
              <a16:creationId xmlns:a16="http://schemas.microsoft.com/office/drawing/2014/main" id="{7497040F-4449-4E25-925E-8F32ACE38503}"/>
            </a:ext>
          </a:extLst>
        </xdr:cNvPr>
        <xdr:cNvSpPr txBox="1"/>
      </xdr:nvSpPr>
      <xdr:spPr>
        <a:xfrm>
          <a:off x="5451272" y="1436069"/>
          <a:ext cx="783099" cy="2488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r>
            <a:rPr lang="en-US" sz="1000">
              <a:solidFill>
                <a:schemeClr val="bg1"/>
              </a:solidFill>
            </a:rPr>
            <a:t>Btw bedrag</a:t>
          </a:r>
        </a:p>
      </xdr:txBody>
    </xdr:sp>
    <xdr:clientData/>
  </xdr:oneCellAnchor>
  <xdr:oneCellAnchor>
    <xdr:from>
      <xdr:col>12</xdr:col>
      <xdr:colOff>49871</xdr:colOff>
      <xdr:row>9</xdr:row>
      <xdr:rowOff>115756</xdr:rowOff>
    </xdr:from>
    <xdr:ext cx="917283" cy="248851"/>
    <xdr:sp macro="" textlink="">
      <xdr:nvSpPr>
        <xdr:cNvPr id="14" name="TextBox 13">
          <a:extLst>
            <a:ext uri="{FF2B5EF4-FFF2-40B4-BE49-F238E27FC236}">
              <a16:creationId xmlns:a16="http://schemas.microsoft.com/office/drawing/2014/main" id="{72A7A045-33E1-423D-BAE0-B20A1A32E4A5}"/>
            </a:ext>
          </a:extLst>
        </xdr:cNvPr>
        <xdr:cNvSpPr txBox="1"/>
      </xdr:nvSpPr>
      <xdr:spPr>
        <a:xfrm>
          <a:off x="6248448" y="1434602"/>
          <a:ext cx="917283" cy="2488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lang="en-US" sz="1000">
              <a:solidFill>
                <a:schemeClr val="bg1"/>
              </a:solidFill>
            </a:rPr>
            <a:t>Grootboekrek</a:t>
          </a:r>
        </a:p>
      </xdr:txBody>
    </xdr:sp>
    <xdr:clientData/>
  </xdr:oneCellAnchor>
  <xdr:oneCellAnchor>
    <xdr:from>
      <xdr:col>16</xdr:col>
      <xdr:colOff>85059</xdr:colOff>
      <xdr:row>9</xdr:row>
      <xdr:rowOff>114297</xdr:rowOff>
    </xdr:from>
    <xdr:ext cx="998287" cy="248851"/>
    <xdr:sp macro="" textlink="">
      <xdr:nvSpPr>
        <xdr:cNvPr id="15" name="TextBox 14">
          <a:extLst>
            <a:ext uri="{FF2B5EF4-FFF2-40B4-BE49-F238E27FC236}">
              <a16:creationId xmlns:a16="http://schemas.microsoft.com/office/drawing/2014/main" id="{C2C03827-9895-4D3B-9F3E-E7E1399E13B7}"/>
            </a:ext>
          </a:extLst>
        </xdr:cNvPr>
        <xdr:cNvSpPr txBox="1"/>
      </xdr:nvSpPr>
      <xdr:spPr>
        <a:xfrm>
          <a:off x="7536540" y="1433143"/>
          <a:ext cx="998287" cy="2488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r>
            <a:rPr lang="en-US" sz="1000">
              <a:solidFill>
                <a:schemeClr val="bg1"/>
              </a:solidFill>
            </a:rPr>
            <a:t>Bedrag </a:t>
          </a:r>
          <a:r>
            <a:rPr lang="en-US" sz="800">
              <a:solidFill>
                <a:schemeClr val="bg1"/>
              </a:solidFill>
            </a:rPr>
            <a:t>(excl btw</a:t>
          </a:r>
          <a:r>
            <a:rPr lang="en-US" sz="1000">
              <a:solidFill>
                <a:schemeClr val="bg1"/>
              </a:solidFill>
            </a:rPr>
            <a:t>)</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dimension ref="A1:Q102"/>
  <sheetViews>
    <sheetView zoomScaleNormal="100" zoomScaleSheetLayoutView="75" workbookViewId="0">
      <selection activeCell="F21" sqref="F21"/>
    </sheetView>
  </sheetViews>
  <sheetFormatPr defaultRowHeight="12.5" x14ac:dyDescent="0.25"/>
  <cols>
    <col min="1" max="1" width="9" style="2" bestFit="1" customWidth="1"/>
    <col min="2" max="2" width="7.81640625" style="2" bestFit="1" customWidth="1"/>
    <col min="3" max="3" width="13.54296875" style="61" customWidth="1"/>
    <col min="4" max="4" width="9" style="2" bestFit="1" customWidth="1"/>
    <col min="5" max="5" width="7.26953125" style="2" customWidth="1"/>
    <col min="6" max="6" width="12.7265625" style="1" bestFit="1" customWidth="1"/>
    <col min="7" max="7" width="11.453125" style="1" bestFit="1" customWidth="1"/>
    <col min="8" max="8" width="4.26953125" style="3" customWidth="1"/>
    <col min="9" max="9" width="18.7265625" style="14" bestFit="1" customWidth="1"/>
    <col min="10" max="10" width="9" style="3" bestFit="1" customWidth="1"/>
    <col min="11" max="11" width="9" style="2" bestFit="1" customWidth="1"/>
    <col min="12" max="12" width="17.453125" style="1" customWidth="1"/>
    <col min="13" max="13" width="15" style="2" bestFit="1" customWidth="1"/>
    <col min="14" max="14" width="22.26953125" style="2" bestFit="1" customWidth="1"/>
    <col min="15" max="15" width="16.26953125" style="3" bestFit="1" customWidth="1"/>
    <col min="16" max="16" width="10.26953125" style="2" bestFit="1" customWidth="1"/>
    <col min="17" max="17" width="14.453125" style="66" customWidth="1"/>
  </cols>
  <sheetData>
    <row r="1" spans="1:17" ht="12.75" customHeight="1" x14ac:dyDescent="0.3">
      <c r="A1" s="43" t="s">
        <v>13</v>
      </c>
      <c r="B1" s="43" t="s">
        <v>2</v>
      </c>
      <c r="C1" s="59" t="s">
        <v>3</v>
      </c>
      <c r="D1" s="44" t="s">
        <v>4</v>
      </c>
      <c r="E1" s="45" t="s">
        <v>30</v>
      </c>
      <c r="F1" s="46" t="s">
        <v>6</v>
      </c>
      <c r="G1" s="46" t="s">
        <v>7</v>
      </c>
      <c r="H1" s="47" t="s">
        <v>31</v>
      </c>
      <c r="I1" s="48" t="s">
        <v>8</v>
      </c>
      <c r="J1" s="44" t="s">
        <v>27</v>
      </c>
      <c r="K1" s="44" t="s">
        <v>28</v>
      </c>
      <c r="L1" s="46" t="s">
        <v>12</v>
      </c>
      <c r="M1" s="43" t="s">
        <v>9</v>
      </c>
      <c r="N1" s="43" t="s">
        <v>10</v>
      </c>
      <c r="O1" s="47" t="s">
        <v>24</v>
      </c>
      <c r="P1" s="43" t="s">
        <v>11</v>
      </c>
      <c r="Q1" s="64" t="s">
        <v>25</v>
      </c>
    </row>
    <row r="2" spans="1:17" ht="13" x14ac:dyDescent="0.3">
      <c r="A2" s="11" t="str">
        <f>Kasblad!H6</f>
        <v>KAS</v>
      </c>
      <c r="B2" s="11" t="str">
        <f>Kasblad!H7</f>
        <v>EUR</v>
      </c>
      <c r="C2" s="60">
        <f>Kasblad!H8</f>
        <v>46326</v>
      </c>
      <c r="D2" s="5" t="str">
        <f>Kasblad!$H$9</f>
        <v>2026/10</v>
      </c>
      <c r="E2" s="15">
        <f>Kasblad!P6</f>
        <v>1</v>
      </c>
      <c r="F2" s="6">
        <f>Kasblad!P7</f>
        <v>0</v>
      </c>
      <c r="G2" s="8">
        <f>Kasblad!P8</f>
        <v>380.52</v>
      </c>
      <c r="H2" s="11"/>
      <c r="I2" s="13">
        <v>1000</v>
      </c>
      <c r="J2" s="67"/>
      <c r="K2" s="10"/>
      <c r="L2" s="8">
        <f>ABS(Kasblad!P9)</f>
        <v>380.52</v>
      </c>
      <c r="M2" s="9" t="str">
        <f>IF(Kasblad!P9&gt;0,"debit","credit")</f>
        <v>debit</v>
      </c>
      <c r="N2" s="4"/>
      <c r="O2" s="7"/>
      <c r="P2" s="9"/>
      <c r="Q2" s="65"/>
    </row>
    <row r="3" spans="1:17" ht="13" x14ac:dyDescent="0.3">
      <c r="A3" s="11" t="str">
        <f>IF(Kasblad!B14="","",$A$2)</f>
        <v>KAS</v>
      </c>
      <c r="B3" s="11" t="str">
        <f>IF(Kasblad!B14="","",$B$2)</f>
        <v>EUR</v>
      </c>
      <c r="C3" s="60">
        <f>IF(Kasblad!B14="","",$C$2)</f>
        <v>46326</v>
      </c>
      <c r="D3" s="5" t="str">
        <f>IF(Kasblad!B14="","",$D$2)</f>
        <v>2026/10</v>
      </c>
      <c r="E3" s="15">
        <f>IF(Kasblad!B14="","",$E$2)</f>
        <v>1</v>
      </c>
      <c r="F3" s="6">
        <f>IF(Kasblad!B14="","",$F$2)</f>
        <v>0</v>
      </c>
      <c r="G3" s="8">
        <f>IF(Kasblad!B14="","",$G$2)</f>
        <v>380.52</v>
      </c>
      <c r="H3" s="11"/>
      <c r="I3" s="74">
        <f>IF(Kasblad!B14="","",Kasblad!N14)</f>
        <v>2500</v>
      </c>
      <c r="J3" s="67"/>
      <c r="K3" s="4"/>
      <c r="L3" s="8">
        <f>IF(Kasblad!B14="","",Kasblad!R14)</f>
        <v>250</v>
      </c>
      <c r="M3" s="9" t="str">
        <f>IF(Kasblad!B14="","",(IF(Kasblad!J14&gt;0,"debit","credit")))</f>
        <v>credit</v>
      </c>
      <c r="N3" s="12" t="str">
        <f>IF(Kasblad!B14="","",(Kasblad!D14))</f>
        <v>Pinnen ABN-AMRO</v>
      </c>
      <c r="O3" s="67" t="str">
        <f>IF(Kasblad!B14="","",IF(Kasblad!P14="","",Kasblad!P14))</f>
        <v/>
      </c>
      <c r="P3" s="4" t="str">
        <f>IF(Kasblad!B14="","",(Kasblad!V14))</f>
        <v/>
      </c>
      <c r="Q3" s="65">
        <f>IF(Kasblad!B14="","",(Kasblad!B14))</f>
        <v>46300</v>
      </c>
    </row>
    <row r="4" spans="1:17" ht="13" x14ac:dyDescent="0.3">
      <c r="A4" s="11" t="str">
        <f>IF(Kasblad!B15="","",$A$2)</f>
        <v>KAS</v>
      </c>
      <c r="B4" s="11" t="str">
        <f>IF(Kasblad!B15="","",$B$2)</f>
        <v>EUR</v>
      </c>
      <c r="C4" s="60">
        <f>IF(Kasblad!B15="","",$C$2)</f>
        <v>46326</v>
      </c>
      <c r="D4" s="5" t="str">
        <f>IF(Kasblad!B15="","",$D$2)</f>
        <v>2026/10</v>
      </c>
      <c r="E4" s="15">
        <f>IF(Kasblad!B15="","",$E$2)</f>
        <v>1</v>
      </c>
      <c r="F4" s="6">
        <f>IF(Kasblad!B15="","",$F$2)</f>
        <v>0</v>
      </c>
      <c r="G4" s="8">
        <f>IF(Kasblad!B15="","",$G$2)</f>
        <v>380.52</v>
      </c>
      <c r="H4" s="11"/>
      <c r="I4" s="74">
        <f>IF(Kasblad!B15="","",Kasblad!N15)</f>
        <v>4074</v>
      </c>
      <c r="L4" s="8">
        <f>IF(Kasblad!B15="","",Kasblad!R15)</f>
        <v>22</v>
      </c>
      <c r="M4" s="9" t="str">
        <f>IF(Kasblad!B15="","",(IF(Kasblad!J15&gt;0,"debit","credit")))</f>
        <v>debit</v>
      </c>
      <c r="N4" s="12" t="str">
        <f>IF(Kasblad!B15="","",(Kasblad!D15))</f>
        <v>Boodschappen C1000</v>
      </c>
      <c r="O4" s="67" t="str">
        <f>IF(Kasblad!B15="","",IF(Kasblad!P15="","",Kasblad!P15))</f>
        <v/>
      </c>
      <c r="P4" s="4" t="str">
        <f>IF(Kasblad!B15="","",(Kasblad!V15))</f>
        <v>IL</v>
      </c>
      <c r="Q4" s="65">
        <f>IF(Kasblad!B15="","",(Kasblad!B15))</f>
        <v>46302</v>
      </c>
    </row>
    <row r="5" spans="1:17" ht="13" x14ac:dyDescent="0.3">
      <c r="A5" s="11" t="str">
        <f>IF(Kasblad!B16="","",$A$2)</f>
        <v>KAS</v>
      </c>
      <c r="B5" s="11" t="str">
        <f>IF(Kasblad!B16="","",$B$2)</f>
        <v>EUR</v>
      </c>
      <c r="C5" s="60">
        <f>IF(Kasblad!B16="","",$C$2)</f>
        <v>46326</v>
      </c>
      <c r="D5" s="5" t="str">
        <f>IF(Kasblad!B16="","",$D$2)</f>
        <v>2026/10</v>
      </c>
      <c r="E5" s="15">
        <f>IF(Kasblad!B16="","",$E$2)</f>
        <v>1</v>
      </c>
      <c r="F5" s="6">
        <f>IF(Kasblad!B16="","",$F$2)</f>
        <v>0</v>
      </c>
      <c r="G5" s="8">
        <f>IF(Kasblad!B16="","",$G$2)</f>
        <v>380.52</v>
      </c>
      <c r="H5" s="11"/>
      <c r="I5" s="74">
        <f>IF(Kasblad!B16="","",Kasblad!N16)</f>
        <v>8020</v>
      </c>
      <c r="L5" s="8">
        <f>IF(Kasblad!B16="","",Kasblad!R16)</f>
        <v>2000</v>
      </c>
      <c r="M5" s="9" t="str">
        <f>IF(Kasblad!B16="","",(IF(Kasblad!J16&gt;0,"debit","credit")))</f>
        <v>credit</v>
      </c>
      <c r="N5" s="12" t="str">
        <f>IF(Kasblad!B16="","",(Kasblad!D16))</f>
        <v>50 Dames jassen</v>
      </c>
      <c r="O5" s="67" t="str">
        <f>IF(Kasblad!B16="","",IF(Kasblad!P16="","",Kasblad!P16))</f>
        <v>VRK30981</v>
      </c>
      <c r="P5" s="4" t="str">
        <f>IF(Kasblad!B16="","",(Kasblad!V16))</f>
        <v>VH</v>
      </c>
      <c r="Q5" s="65">
        <f>IF(Kasblad!B16="","",(Kasblad!B16))</f>
        <v>46304</v>
      </c>
    </row>
    <row r="6" spans="1:17" ht="13" x14ac:dyDescent="0.3">
      <c r="A6" s="11" t="str">
        <f>IF(Kasblad!B17="","",$A$2)</f>
        <v>KAS</v>
      </c>
      <c r="B6" s="11" t="str">
        <f>IF(Kasblad!B17="","",$B$2)</f>
        <v>EUR</v>
      </c>
      <c r="C6" s="60">
        <f>IF(Kasblad!B17="","",$C$2)</f>
        <v>46326</v>
      </c>
      <c r="D6" s="5" t="str">
        <f>IF(Kasblad!B17="","",$D$2)</f>
        <v>2026/10</v>
      </c>
      <c r="E6" s="15">
        <f>IF(Kasblad!B17="","",$E$2)</f>
        <v>1</v>
      </c>
      <c r="F6" s="6">
        <f>IF(Kasblad!B17="","",$F$2)</f>
        <v>0</v>
      </c>
      <c r="G6" s="8">
        <f>IF(Kasblad!B17="","",$G$2)</f>
        <v>380.52</v>
      </c>
      <c r="H6" s="11"/>
      <c r="I6" s="74">
        <f>IF(Kasblad!B17="","",Kasblad!N17)</f>
        <v>4305</v>
      </c>
      <c r="J6" s="7"/>
      <c r="K6" s="9"/>
      <c r="L6" s="8">
        <f>IF(Kasblad!B17="","",Kasblad!R17)</f>
        <v>1000</v>
      </c>
      <c r="M6" s="9" t="str">
        <f>IF(Kasblad!B17="","",(IF(Kasblad!J17&gt;0,"debit","credit")))</f>
        <v>debit</v>
      </c>
      <c r="N6" s="12" t="str">
        <f>IF(Kasblad!B17="","",(Kasblad!D17))</f>
        <v>Stand op beurs</v>
      </c>
      <c r="O6" s="67">
        <f>IF(Kasblad!B17="","",IF(Kasblad!P17="","",Kasblad!P17))</f>
        <v>8957</v>
      </c>
      <c r="P6" s="4" t="str">
        <f>IF(Kasblad!B17="","",(Kasblad!V17))</f>
        <v>IH</v>
      </c>
      <c r="Q6" s="65">
        <f>IF(Kasblad!B17="","",(Kasblad!B17))</f>
        <v>46306</v>
      </c>
    </row>
    <row r="7" spans="1:17" ht="13" x14ac:dyDescent="0.3">
      <c r="A7" s="11" t="str">
        <f>IF(Kasblad!B18="","",$A$2)</f>
        <v>KAS</v>
      </c>
      <c r="B7" s="11" t="str">
        <f>IF(Kasblad!B18="","",$B$2)</f>
        <v>EUR</v>
      </c>
      <c r="C7" s="60">
        <f>IF(Kasblad!B18="","",$C$2)</f>
        <v>46326</v>
      </c>
      <c r="D7" s="5" t="str">
        <f>IF(Kasblad!B18="","",$D$2)</f>
        <v>2026/10</v>
      </c>
      <c r="E7" s="15">
        <f>IF(Kasblad!B18="","",$E$2)</f>
        <v>1</v>
      </c>
      <c r="F7" s="6">
        <f>IF(Kasblad!B18="","",$F$2)</f>
        <v>0</v>
      </c>
      <c r="G7" s="8">
        <f>IF(Kasblad!B18="","",$G$2)</f>
        <v>380.52</v>
      </c>
      <c r="H7" s="11"/>
      <c r="I7" s="74">
        <f>IF(Kasblad!B18="","",Kasblad!N18)</f>
        <v>4074</v>
      </c>
      <c r="L7" s="8">
        <f>IF(Kasblad!B18="","",Kasblad!R18)</f>
        <v>50</v>
      </c>
      <c r="M7" s="9" t="str">
        <f>IF(Kasblad!B18="","",(IF(Kasblad!J18&gt;0,"debit","credit")))</f>
        <v>debit</v>
      </c>
      <c r="N7" s="12" t="str">
        <f>IF(Kasblad!B18="","",(Kasblad!D18))</f>
        <v>Boodschappen Hema</v>
      </c>
      <c r="O7" s="67" t="str">
        <f>IF(Kasblad!B18="","",IF(Kasblad!P18="","",Kasblad!P18))</f>
        <v/>
      </c>
      <c r="P7" s="4" t="str">
        <f>IF(Kasblad!B18="","",(Kasblad!V18))</f>
        <v>IH</v>
      </c>
      <c r="Q7" s="65">
        <f>IF(Kasblad!B18="","",(Kasblad!B18))</f>
        <v>46308</v>
      </c>
    </row>
    <row r="8" spans="1:17" ht="13" x14ac:dyDescent="0.3">
      <c r="A8" s="11" t="str">
        <f>IF(Kasblad!B19="","",$A$2)</f>
        <v>KAS</v>
      </c>
      <c r="B8" s="11" t="str">
        <f>IF(Kasblad!B19="","",$B$2)</f>
        <v>EUR</v>
      </c>
      <c r="C8" s="60">
        <f>IF(Kasblad!B19="","",$C$2)</f>
        <v>46326</v>
      </c>
      <c r="D8" s="5" t="str">
        <f>IF(Kasblad!B19="","",$D$2)</f>
        <v>2026/10</v>
      </c>
      <c r="E8" s="15">
        <f>IF(Kasblad!B19="","",$E$2)</f>
        <v>1</v>
      </c>
      <c r="F8" s="6">
        <f>IF(Kasblad!B19="","",$F$2)</f>
        <v>0</v>
      </c>
      <c r="G8" s="8">
        <f>IF(Kasblad!B19="","",$G$2)</f>
        <v>380.52</v>
      </c>
      <c r="H8" s="11"/>
      <c r="I8" s="74">
        <f>IF(Kasblad!B19="","",Kasblad!N19)</f>
        <v>4868</v>
      </c>
      <c r="J8" s="7"/>
      <c r="K8" s="9"/>
      <c r="L8" s="8">
        <f>IF(Kasblad!B19="","",Kasblad!R19)</f>
        <v>409.09</v>
      </c>
      <c r="M8" s="9" t="str">
        <f>IF(Kasblad!B19="","",(IF(Kasblad!J19&gt;0,"debit","credit")))</f>
        <v>debit</v>
      </c>
      <c r="N8" s="12" t="str">
        <f>IF(Kasblad!B19="","",(Kasblad!D19))</f>
        <v>Printer HP380</v>
      </c>
      <c r="O8" s="67" t="str">
        <f>IF(Kasblad!B19="","",IF(Kasblad!P19="","",Kasblad!P19))</f>
        <v>HP568971</v>
      </c>
      <c r="P8" s="4" t="str">
        <f>IF(Kasblad!B19="","",(Kasblad!V19))</f>
        <v>IH</v>
      </c>
      <c r="Q8" s="65">
        <f>IF(Kasblad!B19="","",(Kasblad!B19))</f>
        <v>46310</v>
      </c>
    </row>
    <row r="9" spans="1:17" ht="13" x14ac:dyDescent="0.3">
      <c r="A9" s="11" t="str">
        <f>IF(Kasblad!B20="","",$A$2)</f>
        <v>KAS</v>
      </c>
      <c r="B9" s="11" t="str">
        <f>IF(Kasblad!B20="","",$B$2)</f>
        <v>EUR</v>
      </c>
      <c r="C9" s="60">
        <f>IF(Kasblad!B20="","",$C$2)</f>
        <v>46326</v>
      </c>
      <c r="D9" s="5" t="str">
        <f>IF(Kasblad!B20="","",$D$2)</f>
        <v>2026/10</v>
      </c>
      <c r="E9" s="15">
        <f>IF(Kasblad!B20="","",$E$2)</f>
        <v>1</v>
      </c>
      <c r="F9" s="6">
        <f>IF(Kasblad!B20="","",$F$2)</f>
        <v>0</v>
      </c>
      <c r="G9" s="8">
        <f>IF(Kasblad!B20="","",$G$2)</f>
        <v>380.52</v>
      </c>
      <c r="H9" s="11"/>
      <c r="I9" s="74">
        <f>IF(Kasblad!B20="","",Kasblad!N20)</f>
        <v>2500</v>
      </c>
      <c r="L9" s="8">
        <f>IF(Kasblad!B20="","",Kasblad!R20)</f>
        <v>500</v>
      </c>
      <c r="M9" s="9" t="str">
        <f>IF(Kasblad!B20="","",(IF(Kasblad!J20&gt;0,"debit","credit")))</f>
        <v>debit</v>
      </c>
      <c r="N9" s="12" t="str">
        <f>IF(Kasblad!B20="","",(Kasblad!D20))</f>
        <v>Kasstorting</v>
      </c>
      <c r="O9" s="67" t="str">
        <f>IF(Kasblad!B20="","",IF(Kasblad!P20="","",Kasblad!P20))</f>
        <v/>
      </c>
      <c r="P9" s="4" t="str">
        <f>IF(Kasblad!B20="","",(Kasblad!V20))</f>
        <v/>
      </c>
      <c r="Q9" s="65">
        <f>IF(Kasblad!B20="","",(Kasblad!B20))</f>
        <v>46322</v>
      </c>
    </row>
    <row r="10" spans="1:17" ht="13" x14ac:dyDescent="0.3">
      <c r="A10" s="11" t="str">
        <f>IF(Kasblad!B21="","",$A$2)</f>
        <v/>
      </c>
      <c r="B10" s="11" t="str">
        <f>IF(Kasblad!B21="","",$B$2)</f>
        <v/>
      </c>
      <c r="C10" s="60" t="str">
        <f>IF(Kasblad!B21="","",$C$2)</f>
        <v/>
      </c>
      <c r="D10" s="5" t="str">
        <f>IF(Kasblad!B21="","",$D$2)</f>
        <v/>
      </c>
      <c r="E10" s="15" t="str">
        <f>IF(Kasblad!B21="","",$E$2)</f>
        <v/>
      </c>
      <c r="F10" s="6" t="str">
        <f>IF(Kasblad!B21="","",$F$2)</f>
        <v/>
      </c>
      <c r="G10" s="8" t="str">
        <f>IF(Kasblad!B21="","",$G$2)</f>
        <v/>
      </c>
      <c r="H10" s="11"/>
      <c r="I10" s="74" t="str">
        <f>IF(Kasblad!B21="","",Kasblad!N21)</f>
        <v/>
      </c>
      <c r="J10" s="7"/>
      <c r="K10" s="9"/>
      <c r="L10" s="8" t="str">
        <f>IF(Kasblad!B21="","",Kasblad!R21)</f>
        <v/>
      </c>
      <c r="M10" s="9" t="str">
        <f>IF(Kasblad!B21="","",(IF(Kasblad!J21&gt;0,"debit","credit")))</f>
        <v/>
      </c>
      <c r="N10" s="12" t="str">
        <f>IF(Kasblad!B21="","",(Kasblad!D21))</f>
        <v/>
      </c>
      <c r="O10" s="67" t="str">
        <f>IF(Kasblad!B21="","",(Kasblad!P21))</f>
        <v/>
      </c>
      <c r="P10" s="4" t="str">
        <f>IF(Kasblad!B21="","",(Kasblad!V21))</f>
        <v/>
      </c>
      <c r="Q10" s="65" t="str">
        <f>IF(Kasblad!B21="","",(Kasblad!B21))</f>
        <v/>
      </c>
    </row>
    <row r="11" spans="1:17" ht="13" x14ac:dyDescent="0.3">
      <c r="A11" s="11" t="str">
        <f>IF(Kasblad!B22="","",$A$2)</f>
        <v/>
      </c>
      <c r="B11" s="11" t="str">
        <f>IF(Kasblad!B22="","",$B$2)</f>
        <v/>
      </c>
      <c r="C11" s="60" t="str">
        <f>IF(Kasblad!B22="","",$C$2)</f>
        <v/>
      </c>
      <c r="D11" s="5" t="str">
        <f>IF(Kasblad!B22="","",$D$2)</f>
        <v/>
      </c>
      <c r="E11" s="15" t="str">
        <f>IF(Kasblad!B22="","",$E$2)</f>
        <v/>
      </c>
      <c r="F11" s="6" t="str">
        <f>IF(Kasblad!B22="","",$F$2)</f>
        <v/>
      </c>
      <c r="G11" s="8" t="str">
        <f>IF(Kasblad!B22="","",$G$2)</f>
        <v/>
      </c>
      <c r="H11" s="11"/>
      <c r="I11" s="74" t="str">
        <f>IF(Kasblad!B22="","",Kasblad!N22)</f>
        <v/>
      </c>
      <c r="J11" s="7"/>
      <c r="K11" s="9"/>
      <c r="L11" s="8" t="str">
        <f>IF(Kasblad!B22="","",Kasblad!R22)</f>
        <v/>
      </c>
      <c r="M11" s="9" t="str">
        <f>IF(Kasblad!B22="","",(IF(Kasblad!J22&gt;0,"debit","credit")))</f>
        <v/>
      </c>
      <c r="N11" s="12" t="str">
        <f>IF(Kasblad!B22="","",(Kasblad!D22))</f>
        <v/>
      </c>
      <c r="O11" s="67" t="str">
        <f>IF(Kasblad!B22="","",(Kasblad!P22))</f>
        <v/>
      </c>
      <c r="P11" s="4" t="str">
        <f>IF(Kasblad!B22="","",(Kasblad!V22))</f>
        <v/>
      </c>
      <c r="Q11" s="65" t="str">
        <f>IF(Kasblad!B22="","",(Kasblad!B22))</f>
        <v/>
      </c>
    </row>
    <row r="12" spans="1:17" ht="13" x14ac:dyDescent="0.3">
      <c r="A12" s="11" t="str">
        <f>IF(Kasblad!B23="","",$A$2)</f>
        <v/>
      </c>
      <c r="B12" s="11" t="str">
        <f>IF(Kasblad!B23="","",$B$2)</f>
        <v/>
      </c>
      <c r="C12" s="60" t="str">
        <f>IF(Kasblad!B23="","",$C$2)</f>
        <v/>
      </c>
      <c r="D12" s="5" t="str">
        <f>IF(Kasblad!B23="","",$D$2)</f>
        <v/>
      </c>
      <c r="E12" s="15" t="str">
        <f>IF(Kasblad!B23="","",$E$2)</f>
        <v/>
      </c>
      <c r="F12" s="6" t="str">
        <f>IF(Kasblad!B23="","",$F$2)</f>
        <v/>
      </c>
      <c r="G12" s="8" t="str">
        <f>IF(Kasblad!B23="","",$G$2)</f>
        <v/>
      </c>
      <c r="H12" s="11"/>
      <c r="I12" s="74" t="str">
        <f>IF(Kasblad!B23="","",Kasblad!N23)</f>
        <v/>
      </c>
      <c r="J12" s="7"/>
      <c r="K12" s="9"/>
      <c r="L12" s="8" t="str">
        <f>IF(Kasblad!B23="","",Kasblad!R23)</f>
        <v/>
      </c>
      <c r="M12" s="9" t="str">
        <f>IF(Kasblad!B23="","",(IF(Kasblad!J23&gt;0,"debit","credit")))</f>
        <v/>
      </c>
      <c r="N12" s="12" t="str">
        <f>IF(Kasblad!B23="","",(Kasblad!D23))</f>
        <v/>
      </c>
      <c r="O12" s="67" t="str">
        <f>IF(Kasblad!B23="","",(Kasblad!P23))</f>
        <v/>
      </c>
      <c r="P12" s="4" t="str">
        <f>IF(Kasblad!B23="","",(Kasblad!V23))</f>
        <v/>
      </c>
      <c r="Q12" s="65" t="str">
        <f>IF(Kasblad!B23="","",(Kasblad!B23))</f>
        <v/>
      </c>
    </row>
    <row r="13" spans="1:17" ht="13" x14ac:dyDescent="0.3">
      <c r="A13" s="11" t="str">
        <f>IF(Kasblad!B24="","",$A$2)</f>
        <v/>
      </c>
      <c r="B13" s="11" t="str">
        <f>IF(Kasblad!B24="","",$B$2)</f>
        <v/>
      </c>
      <c r="C13" s="60" t="str">
        <f>IF(Kasblad!B24="","",$C$2)</f>
        <v/>
      </c>
      <c r="D13" s="5" t="str">
        <f>IF(Kasblad!B24="","",$D$2)</f>
        <v/>
      </c>
      <c r="E13" s="15" t="str">
        <f>IF(Kasblad!B24="","",$E$2)</f>
        <v/>
      </c>
      <c r="F13" s="6" t="str">
        <f>IF(Kasblad!B24="","",$F$2)</f>
        <v/>
      </c>
      <c r="G13" s="8" t="str">
        <f>IF(Kasblad!B24="","",$G$2)</f>
        <v/>
      </c>
      <c r="H13" s="11"/>
      <c r="I13" s="74" t="str">
        <f>IF(Kasblad!B24="","",Kasblad!N24)</f>
        <v/>
      </c>
      <c r="J13" s="7"/>
      <c r="K13" s="9"/>
      <c r="L13" s="8" t="str">
        <f>IF(Kasblad!B24="","",Kasblad!R24)</f>
        <v/>
      </c>
      <c r="M13" s="9" t="str">
        <f>IF(Kasblad!B24="","",(IF(Kasblad!J24&gt;0,"debit","credit")))</f>
        <v/>
      </c>
      <c r="N13" s="12" t="str">
        <f>IF(Kasblad!B24="","",(Kasblad!D24))</f>
        <v/>
      </c>
      <c r="O13" s="67" t="str">
        <f>IF(Kasblad!B24="","",(Kasblad!P24))</f>
        <v/>
      </c>
      <c r="P13" s="4" t="str">
        <f>IF(Kasblad!B24="","",(Kasblad!V24))</f>
        <v/>
      </c>
      <c r="Q13" s="65" t="str">
        <f>IF(Kasblad!B24="","",(Kasblad!B24))</f>
        <v/>
      </c>
    </row>
    <row r="14" spans="1:17" ht="13" x14ac:dyDescent="0.3">
      <c r="A14" s="11" t="str">
        <f>IF(Kasblad!B25="","",$A$2)</f>
        <v/>
      </c>
      <c r="B14" s="11" t="str">
        <f>IF(Kasblad!B25="","",$B$2)</f>
        <v/>
      </c>
      <c r="C14" s="60" t="str">
        <f>IF(Kasblad!B25="","",$C$2)</f>
        <v/>
      </c>
      <c r="D14" s="5" t="str">
        <f>IF(Kasblad!B25="","",$D$2)</f>
        <v/>
      </c>
      <c r="E14" s="15" t="str">
        <f>IF(Kasblad!B25="","",$E$2)</f>
        <v/>
      </c>
      <c r="F14" s="6" t="str">
        <f>IF(Kasblad!B25="","",$F$2)</f>
        <v/>
      </c>
      <c r="G14" s="8" t="str">
        <f>IF(Kasblad!B25="","",$G$2)</f>
        <v/>
      </c>
      <c r="H14" s="11"/>
      <c r="I14" s="74" t="str">
        <f>IF(Kasblad!B25="","",Kasblad!N25)</f>
        <v/>
      </c>
      <c r="J14" s="7"/>
      <c r="K14" s="9"/>
      <c r="L14" s="8" t="str">
        <f>IF(Kasblad!B25="","",Kasblad!R25)</f>
        <v/>
      </c>
      <c r="M14" s="9" t="str">
        <f>IF(Kasblad!B25="","",(IF(Kasblad!J25&gt;0,"debit","credit")))</f>
        <v/>
      </c>
      <c r="N14" s="12" t="str">
        <f>IF(Kasblad!B25="","",(Kasblad!D25))</f>
        <v/>
      </c>
      <c r="O14" s="67" t="str">
        <f>IF(Kasblad!B25="","",(Kasblad!P25))</f>
        <v/>
      </c>
      <c r="P14" s="4" t="str">
        <f>IF(Kasblad!B25="","",(Kasblad!V25))</f>
        <v/>
      </c>
      <c r="Q14" s="65" t="str">
        <f>IF(Kasblad!B25="","",(Kasblad!B25))</f>
        <v/>
      </c>
    </row>
    <row r="15" spans="1:17" ht="13" x14ac:dyDescent="0.3">
      <c r="A15" s="11" t="str">
        <f>IF(Kasblad!B26="","",$A$2)</f>
        <v/>
      </c>
      <c r="B15" s="11" t="str">
        <f>IF(Kasblad!B26="","",$B$2)</f>
        <v/>
      </c>
      <c r="C15" s="60" t="str">
        <f>IF(Kasblad!B26="","",$C$2)</f>
        <v/>
      </c>
      <c r="D15" s="5" t="str">
        <f>IF(Kasblad!B26="","",$D$2)</f>
        <v/>
      </c>
      <c r="E15" s="15" t="str">
        <f>IF(Kasblad!B26="","",$E$2)</f>
        <v/>
      </c>
      <c r="F15" s="6" t="str">
        <f>IF(Kasblad!B26="","",$F$2)</f>
        <v/>
      </c>
      <c r="G15" s="8" t="str">
        <f>IF(Kasblad!B26="","",$G$2)</f>
        <v/>
      </c>
      <c r="H15" s="11"/>
      <c r="I15" s="74" t="str">
        <f>IF(Kasblad!B26="","",Kasblad!N26)</f>
        <v/>
      </c>
      <c r="J15" s="7"/>
      <c r="K15" s="9"/>
      <c r="L15" s="8" t="str">
        <f>IF(Kasblad!B26="","",Kasblad!R26)</f>
        <v/>
      </c>
      <c r="M15" s="9" t="str">
        <f>IF(Kasblad!B26="","",(IF(Kasblad!J26&gt;0,"debit","credit")))</f>
        <v/>
      </c>
      <c r="N15" s="12" t="str">
        <f>IF(Kasblad!B26="","",(Kasblad!D26))</f>
        <v/>
      </c>
      <c r="O15" s="67" t="str">
        <f>IF(Kasblad!B26="","",(Kasblad!P26))</f>
        <v/>
      </c>
      <c r="P15" s="4" t="str">
        <f>IF(Kasblad!B26="","",(Kasblad!V26))</f>
        <v/>
      </c>
      <c r="Q15" s="65" t="str">
        <f>IF(Kasblad!B26="","",(Kasblad!B26))</f>
        <v/>
      </c>
    </row>
    <row r="16" spans="1:17" ht="13" x14ac:dyDescent="0.3">
      <c r="A16" s="11" t="str">
        <f>IF(Kasblad!B27="","",$A$2)</f>
        <v/>
      </c>
      <c r="B16" s="11" t="str">
        <f>IF(Kasblad!B27="","",$B$2)</f>
        <v/>
      </c>
      <c r="C16" s="60" t="str">
        <f>IF(Kasblad!B27="","",$C$2)</f>
        <v/>
      </c>
      <c r="D16" s="5" t="str">
        <f>IF(Kasblad!B27="","",$D$2)</f>
        <v/>
      </c>
      <c r="E16" s="15" t="str">
        <f>IF(Kasblad!B27="","",$E$2)</f>
        <v/>
      </c>
      <c r="F16" s="6" t="str">
        <f>IF(Kasblad!B27="","",$F$2)</f>
        <v/>
      </c>
      <c r="G16" s="8" t="str">
        <f>IF(Kasblad!B27="","",$G$2)</f>
        <v/>
      </c>
      <c r="H16" s="11"/>
      <c r="I16" s="74" t="str">
        <f>IF(Kasblad!B27="","",Kasblad!N27)</f>
        <v/>
      </c>
      <c r="J16" s="7"/>
      <c r="K16" s="9"/>
      <c r="L16" s="8" t="str">
        <f>IF(Kasblad!B27="","",Kasblad!R27)</f>
        <v/>
      </c>
      <c r="M16" s="9" t="str">
        <f>IF(Kasblad!B27="","",(IF(Kasblad!J27&gt;0,"debit","credit")))</f>
        <v/>
      </c>
      <c r="N16" s="12" t="str">
        <f>IF(Kasblad!B27="","",(Kasblad!D27))</f>
        <v/>
      </c>
      <c r="O16" s="67" t="str">
        <f>IF(Kasblad!B27="","",(Kasblad!P27))</f>
        <v/>
      </c>
      <c r="P16" s="4" t="str">
        <f>IF(Kasblad!B27="","",(Kasblad!V27))</f>
        <v/>
      </c>
      <c r="Q16" s="65" t="str">
        <f>IF(Kasblad!B27="","",(Kasblad!B27))</f>
        <v/>
      </c>
    </row>
    <row r="17" spans="1:17" ht="13" x14ac:dyDescent="0.3">
      <c r="A17" s="11" t="str">
        <f>IF(Kasblad!B28="","",$A$2)</f>
        <v/>
      </c>
      <c r="B17" s="11" t="str">
        <f>IF(Kasblad!B28="","",$B$2)</f>
        <v/>
      </c>
      <c r="C17" s="60" t="str">
        <f>IF(Kasblad!B28="","",$C$2)</f>
        <v/>
      </c>
      <c r="D17" s="5" t="str">
        <f>IF(Kasblad!B28="","",$D$2)</f>
        <v/>
      </c>
      <c r="E17" s="15" t="str">
        <f>IF(Kasblad!B28="","",$E$2)</f>
        <v/>
      </c>
      <c r="F17" s="6" t="str">
        <f>IF(Kasblad!B28="","",$F$2)</f>
        <v/>
      </c>
      <c r="G17" s="8" t="str">
        <f>IF(Kasblad!B28="","",$G$2)</f>
        <v/>
      </c>
      <c r="H17" s="11"/>
      <c r="I17" s="74" t="str">
        <f>IF(Kasblad!B28="","",Kasblad!N28)</f>
        <v/>
      </c>
      <c r="J17" s="7"/>
      <c r="K17" s="9"/>
      <c r="L17" s="8" t="str">
        <f>IF(Kasblad!B28="","",Kasblad!R28)</f>
        <v/>
      </c>
      <c r="M17" s="9" t="str">
        <f>IF(Kasblad!B28="","",(IF(Kasblad!J28&gt;0,"debit","credit")))</f>
        <v/>
      </c>
      <c r="N17" s="12" t="str">
        <f>IF(Kasblad!B28="","",(Kasblad!D28))</f>
        <v/>
      </c>
      <c r="O17" s="67" t="str">
        <f>IF(Kasblad!B28="","",(Kasblad!P28))</f>
        <v/>
      </c>
      <c r="P17" s="4" t="str">
        <f>IF(Kasblad!B28="","",(Kasblad!V28))</f>
        <v/>
      </c>
      <c r="Q17" s="65" t="str">
        <f>IF(Kasblad!B28="","",(Kasblad!B28))</f>
        <v/>
      </c>
    </row>
    <row r="18" spans="1:17" ht="13" x14ac:dyDescent="0.3">
      <c r="A18" s="11" t="str">
        <f>IF(Kasblad!B29="","",$A$2)</f>
        <v/>
      </c>
      <c r="B18" s="11" t="str">
        <f>IF(Kasblad!B29="","",$B$2)</f>
        <v/>
      </c>
      <c r="C18" s="60" t="str">
        <f>IF(Kasblad!B29="","",$C$2)</f>
        <v/>
      </c>
      <c r="D18" s="5" t="str">
        <f>IF(Kasblad!B29="","",$D$2)</f>
        <v/>
      </c>
      <c r="E18" s="15" t="str">
        <f>IF(Kasblad!B29="","",$E$2)</f>
        <v/>
      </c>
      <c r="F18" s="6" t="str">
        <f>IF(Kasblad!B29="","",$F$2)</f>
        <v/>
      </c>
      <c r="G18" s="8" t="str">
        <f>IF(Kasblad!B29="","",$G$2)</f>
        <v/>
      </c>
      <c r="H18" s="11"/>
      <c r="I18" s="74" t="str">
        <f>IF(Kasblad!B29="","",Kasblad!N29)</f>
        <v/>
      </c>
      <c r="J18" s="7"/>
      <c r="K18" s="9"/>
      <c r="L18" s="8" t="str">
        <f>IF(Kasblad!B29="","",Kasblad!R29)</f>
        <v/>
      </c>
      <c r="M18" s="9" t="str">
        <f>IF(Kasblad!B29="","",(IF(Kasblad!J29&gt;0,"debit","credit")))</f>
        <v/>
      </c>
      <c r="N18" s="12" t="str">
        <f>IF(Kasblad!B29="","",(Kasblad!D29))</f>
        <v/>
      </c>
      <c r="O18" s="67" t="str">
        <f>IF(Kasblad!B29="","",(Kasblad!P29))</f>
        <v/>
      </c>
      <c r="P18" s="4" t="str">
        <f>IF(Kasblad!B29="","",(Kasblad!V29))</f>
        <v/>
      </c>
      <c r="Q18" s="65" t="str">
        <f>IF(Kasblad!B29="","",(Kasblad!B29))</f>
        <v/>
      </c>
    </row>
    <row r="19" spans="1:17" ht="13" x14ac:dyDescent="0.3">
      <c r="A19" s="11" t="str">
        <f>IF(Kasblad!B30="","",$A$2)</f>
        <v/>
      </c>
      <c r="B19" s="11" t="str">
        <f>IF(Kasblad!B30="","",$B$2)</f>
        <v/>
      </c>
      <c r="C19" s="60" t="str">
        <f>IF(Kasblad!B30="","",$C$2)</f>
        <v/>
      </c>
      <c r="D19" s="5" t="str">
        <f>IF(Kasblad!B30="","",$D$2)</f>
        <v/>
      </c>
      <c r="E19" s="15" t="str">
        <f>IF(Kasblad!B30="","",$E$2)</f>
        <v/>
      </c>
      <c r="F19" s="6" t="str">
        <f>IF(Kasblad!B30="","",$F$2)</f>
        <v/>
      </c>
      <c r="G19" s="8" t="str">
        <f>IF(Kasblad!B30="","",$G$2)</f>
        <v/>
      </c>
      <c r="H19" s="11"/>
      <c r="I19" s="74" t="str">
        <f>IF(Kasblad!B30="","",Kasblad!N30)</f>
        <v/>
      </c>
      <c r="J19" s="7"/>
      <c r="K19" s="9"/>
      <c r="L19" s="8" t="str">
        <f>IF(Kasblad!B30="","",Kasblad!R30)</f>
        <v/>
      </c>
      <c r="M19" s="9" t="str">
        <f>IF(Kasblad!B30="","",(IF(Kasblad!J30&gt;0,"debit","credit")))</f>
        <v/>
      </c>
      <c r="N19" s="12" t="str">
        <f>IF(Kasblad!B30="","",(Kasblad!D30))</f>
        <v/>
      </c>
      <c r="O19" s="67" t="str">
        <f>IF(Kasblad!B30="","",(Kasblad!P30))</f>
        <v/>
      </c>
      <c r="P19" s="4" t="str">
        <f>IF(Kasblad!B30="","",(Kasblad!V30))</f>
        <v/>
      </c>
      <c r="Q19" s="65" t="str">
        <f>IF(Kasblad!B30="","",(Kasblad!B30))</f>
        <v/>
      </c>
    </row>
    <row r="20" spans="1:17" ht="13" x14ac:dyDescent="0.3">
      <c r="A20" s="11" t="str">
        <f>IF(Kasblad!B31="","",$A$2)</f>
        <v/>
      </c>
      <c r="B20" s="11" t="str">
        <f>IF(Kasblad!B31="","",$B$2)</f>
        <v/>
      </c>
      <c r="C20" s="60" t="str">
        <f>IF(Kasblad!B31="","",$C$2)</f>
        <v/>
      </c>
      <c r="D20" s="5" t="str">
        <f>IF(Kasblad!B31="","",$D$2)</f>
        <v/>
      </c>
      <c r="E20" s="15" t="str">
        <f>IF(Kasblad!B31="","",$E$2)</f>
        <v/>
      </c>
      <c r="F20" s="6" t="str">
        <f>IF(Kasblad!B31="","",$F$2)</f>
        <v/>
      </c>
      <c r="G20" s="8" t="str">
        <f>IF(Kasblad!B31="","",$G$2)</f>
        <v/>
      </c>
      <c r="H20" s="11"/>
      <c r="I20" s="74" t="str">
        <f>IF(Kasblad!B31="","",Kasblad!N31)</f>
        <v/>
      </c>
      <c r="J20" s="7"/>
      <c r="K20" s="9"/>
      <c r="L20" s="8" t="str">
        <f>IF(Kasblad!B31="","",Kasblad!R31)</f>
        <v/>
      </c>
      <c r="M20" s="9" t="str">
        <f>IF(Kasblad!B31="","",(IF(Kasblad!J31&gt;0,"debit","credit")))</f>
        <v/>
      </c>
      <c r="N20" s="12" t="str">
        <f>IF(Kasblad!B31="","",(Kasblad!D31))</f>
        <v/>
      </c>
      <c r="O20" s="67" t="str">
        <f>IF(Kasblad!B31="","",(Kasblad!P31))</f>
        <v/>
      </c>
      <c r="P20" s="4" t="str">
        <f>IF(Kasblad!B31="","",(Kasblad!V31))</f>
        <v/>
      </c>
      <c r="Q20" s="65" t="str">
        <f>IF(Kasblad!B31="","",(Kasblad!B31))</f>
        <v/>
      </c>
    </row>
    <row r="21" spans="1:17" ht="13" x14ac:dyDescent="0.3">
      <c r="A21" s="11" t="str">
        <f>IF(Kasblad!B32="","",$A$2)</f>
        <v/>
      </c>
      <c r="B21" s="11" t="str">
        <f>IF(Kasblad!B32="","",$B$2)</f>
        <v/>
      </c>
      <c r="C21" s="60" t="str">
        <f>IF(Kasblad!B32="","",$C$2)</f>
        <v/>
      </c>
      <c r="D21" s="5" t="str">
        <f>IF(Kasblad!B32="","",$D$2)</f>
        <v/>
      </c>
      <c r="E21" s="15" t="str">
        <f>IF(Kasblad!B32="","",$E$2)</f>
        <v/>
      </c>
      <c r="F21" s="6" t="str">
        <f>IF(Kasblad!B32="","",$F$2)</f>
        <v/>
      </c>
      <c r="G21" s="8" t="str">
        <f>IF(Kasblad!B32="","",$G$2)</f>
        <v/>
      </c>
      <c r="H21" s="11"/>
      <c r="I21" s="74" t="str">
        <f>IF(Kasblad!B32="","",Kasblad!N32)</f>
        <v/>
      </c>
      <c r="J21" s="7"/>
      <c r="K21" s="9"/>
      <c r="L21" s="8" t="str">
        <f>IF(Kasblad!B32="","",Kasblad!R32)</f>
        <v/>
      </c>
      <c r="M21" s="9" t="str">
        <f>IF(Kasblad!B32="","",(IF(Kasblad!J32&gt;0,"debit","credit")))</f>
        <v/>
      </c>
      <c r="N21" s="12" t="str">
        <f>IF(Kasblad!B32="","",(Kasblad!D32))</f>
        <v/>
      </c>
      <c r="O21" s="67" t="str">
        <f>IF(Kasblad!B32="","",(Kasblad!P32))</f>
        <v/>
      </c>
      <c r="P21" s="4" t="str">
        <f>IF(Kasblad!B32="","",(Kasblad!V32))</f>
        <v/>
      </c>
      <c r="Q21" s="65" t="str">
        <f>IF(Kasblad!B32="","",(Kasblad!B32))</f>
        <v/>
      </c>
    </row>
    <row r="22" spans="1:17" ht="13" x14ac:dyDescent="0.3">
      <c r="A22" s="11" t="str">
        <f>IF(Kasblad!B33="","",$A$2)</f>
        <v/>
      </c>
      <c r="B22" s="11" t="str">
        <f>IF(Kasblad!B33="","",$B$2)</f>
        <v/>
      </c>
      <c r="C22" s="60" t="str">
        <f>IF(Kasblad!B33="","",$C$2)</f>
        <v/>
      </c>
      <c r="D22" s="5" t="str">
        <f>IF(Kasblad!B33="","",$D$2)</f>
        <v/>
      </c>
      <c r="E22" s="15" t="str">
        <f>IF(Kasblad!B33="","",$E$2)</f>
        <v/>
      </c>
      <c r="F22" s="6" t="str">
        <f>IF(Kasblad!B33="","",$F$2)</f>
        <v/>
      </c>
      <c r="G22" s="8" t="str">
        <f>IF(Kasblad!B33="","",$G$2)</f>
        <v/>
      </c>
      <c r="H22" s="11"/>
      <c r="I22" s="74" t="str">
        <f>IF(Kasblad!B33="","",Kasblad!N33)</f>
        <v/>
      </c>
      <c r="J22" s="7"/>
      <c r="K22" s="9"/>
      <c r="L22" s="8" t="str">
        <f>IF(Kasblad!B33="","",Kasblad!R33)</f>
        <v/>
      </c>
      <c r="M22" s="9" t="str">
        <f>IF(Kasblad!B33="","",(IF(Kasblad!J33&gt;0,"debit","credit")))</f>
        <v/>
      </c>
      <c r="N22" s="12" t="str">
        <f>IF(Kasblad!B33="","",(Kasblad!D33))</f>
        <v/>
      </c>
      <c r="O22" s="67" t="str">
        <f>IF(Kasblad!B33="","",(Kasblad!P33))</f>
        <v/>
      </c>
      <c r="P22" s="4" t="str">
        <f>IF(Kasblad!B33="","",(Kasblad!V33))</f>
        <v/>
      </c>
      <c r="Q22" s="65" t="str">
        <f>IF(Kasblad!B33="","",(Kasblad!B33))</f>
        <v/>
      </c>
    </row>
    <row r="23" spans="1:17" ht="13" x14ac:dyDescent="0.3">
      <c r="A23" s="11" t="str">
        <f>IF(Kasblad!B34="","",$A$2)</f>
        <v/>
      </c>
      <c r="B23" s="11" t="str">
        <f>IF(Kasblad!B34="","",$B$2)</f>
        <v/>
      </c>
      <c r="C23" s="60" t="str">
        <f>IF(Kasblad!B34="","",$C$2)</f>
        <v/>
      </c>
      <c r="D23" s="5" t="str">
        <f>IF(Kasblad!B34="","",$D$2)</f>
        <v/>
      </c>
      <c r="E23" s="15" t="str">
        <f>IF(Kasblad!B34="","",$E$2)</f>
        <v/>
      </c>
      <c r="F23" s="6" t="str">
        <f>IF(Kasblad!B34="","",$F$2)</f>
        <v/>
      </c>
      <c r="G23" s="8" t="str">
        <f>IF(Kasblad!B34="","",$G$2)</f>
        <v/>
      </c>
      <c r="H23" s="11"/>
      <c r="I23" s="74" t="str">
        <f>IF(Kasblad!B34="","",Kasblad!N34)</f>
        <v/>
      </c>
      <c r="J23" s="7"/>
      <c r="K23" s="9"/>
      <c r="L23" s="8" t="str">
        <f>IF(Kasblad!B34="","",Kasblad!R34)</f>
        <v/>
      </c>
      <c r="M23" s="9" t="str">
        <f>IF(Kasblad!B34="","",(IF(Kasblad!J34&gt;0,"debit","credit")))</f>
        <v/>
      </c>
      <c r="N23" s="12" t="str">
        <f>IF(Kasblad!B34="","",(Kasblad!D34))</f>
        <v/>
      </c>
      <c r="O23" s="67" t="str">
        <f>IF(Kasblad!B34="","",(Kasblad!P34))</f>
        <v/>
      </c>
      <c r="P23" s="4" t="str">
        <f>IF(Kasblad!B34="","",(Kasblad!V34))</f>
        <v/>
      </c>
      <c r="Q23" s="65" t="str">
        <f>IF(Kasblad!B34="","",(Kasblad!B34))</f>
        <v/>
      </c>
    </row>
    <row r="24" spans="1:17" ht="13" x14ac:dyDescent="0.3">
      <c r="A24" s="11" t="str">
        <f>IF(Kasblad!B35="","",$A$2)</f>
        <v/>
      </c>
      <c r="B24" s="11" t="str">
        <f>IF(Kasblad!B35="","",$B$2)</f>
        <v/>
      </c>
      <c r="C24" s="60" t="str">
        <f>IF(Kasblad!B35="","",$C$2)</f>
        <v/>
      </c>
      <c r="D24" s="5" t="str">
        <f>IF(Kasblad!B35="","",$D$2)</f>
        <v/>
      </c>
      <c r="E24" s="15" t="str">
        <f>IF(Kasblad!B35="","",$E$2)</f>
        <v/>
      </c>
      <c r="F24" s="6" t="str">
        <f>IF(Kasblad!B35="","",$F$2)</f>
        <v/>
      </c>
      <c r="G24" s="8" t="str">
        <f>IF(Kasblad!B35="","",$G$2)</f>
        <v/>
      </c>
      <c r="H24" s="11"/>
      <c r="I24" s="74" t="str">
        <f>IF(Kasblad!B35="","",Kasblad!N35)</f>
        <v/>
      </c>
      <c r="J24" s="7"/>
      <c r="K24" s="9"/>
      <c r="L24" s="8" t="str">
        <f>IF(Kasblad!B35="","",Kasblad!R35)</f>
        <v/>
      </c>
      <c r="M24" s="9" t="str">
        <f>IF(Kasblad!B35="","",(IF(Kasblad!J35&gt;0,"debit","credit")))</f>
        <v/>
      </c>
      <c r="N24" s="12" t="str">
        <f>IF(Kasblad!B35="","",(Kasblad!D35))</f>
        <v/>
      </c>
      <c r="O24" s="67" t="str">
        <f>IF(Kasblad!B35="","",(Kasblad!P35))</f>
        <v/>
      </c>
      <c r="P24" s="4" t="str">
        <f>IF(Kasblad!B35="","",(Kasblad!V35))</f>
        <v/>
      </c>
      <c r="Q24" s="65" t="str">
        <f>IF(Kasblad!B35="","",(Kasblad!B35))</f>
        <v/>
      </c>
    </row>
    <row r="25" spans="1:17" ht="13" x14ac:dyDescent="0.3">
      <c r="A25" s="11" t="str">
        <f>IF(Kasblad!B36="","",$A$2)</f>
        <v/>
      </c>
      <c r="B25" s="11" t="str">
        <f>IF(Kasblad!B36="","",$B$2)</f>
        <v/>
      </c>
      <c r="C25" s="60" t="str">
        <f>IF(Kasblad!B36="","",$C$2)</f>
        <v/>
      </c>
      <c r="D25" s="5" t="str">
        <f>IF(Kasblad!B36="","",$D$2)</f>
        <v/>
      </c>
      <c r="E25" s="15" t="str">
        <f>IF(Kasblad!B36="","",$E$2)</f>
        <v/>
      </c>
      <c r="F25" s="6" t="str">
        <f>IF(Kasblad!B36="","",$F$2)</f>
        <v/>
      </c>
      <c r="G25" s="8" t="str">
        <f>IF(Kasblad!B36="","",$G$2)</f>
        <v/>
      </c>
      <c r="H25" s="11"/>
      <c r="I25" s="74" t="str">
        <f>IF(Kasblad!B36="","",Kasblad!N36)</f>
        <v/>
      </c>
      <c r="J25" s="7"/>
      <c r="K25" s="9"/>
      <c r="L25" s="8" t="str">
        <f>IF(Kasblad!B36="","",Kasblad!R36)</f>
        <v/>
      </c>
      <c r="M25" s="9" t="str">
        <f>IF(Kasblad!B36="","",(IF(Kasblad!J36&gt;0,"debit","credit")))</f>
        <v/>
      </c>
      <c r="N25" s="12" t="str">
        <f>IF(Kasblad!B36="","",(Kasblad!D36))</f>
        <v/>
      </c>
      <c r="O25" s="67" t="str">
        <f>IF(Kasblad!B36="","",(Kasblad!P36))</f>
        <v/>
      </c>
      <c r="P25" s="4" t="str">
        <f>IF(Kasblad!B36="","",(Kasblad!V36))</f>
        <v/>
      </c>
      <c r="Q25" s="65" t="str">
        <f>IF(Kasblad!B36="","",(Kasblad!B36))</f>
        <v/>
      </c>
    </row>
    <row r="26" spans="1:17" ht="13" x14ac:dyDescent="0.3">
      <c r="A26" s="11" t="str">
        <f>IF(Kasblad!B37="","",$A$2)</f>
        <v/>
      </c>
      <c r="B26" s="11" t="str">
        <f>IF(Kasblad!B37="","",$B$2)</f>
        <v/>
      </c>
      <c r="C26" s="60" t="str">
        <f>IF(Kasblad!B37="","",$C$2)</f>
        <v/>
      </c>
      <c r="D26" s="5" t="str">
        <f>IF(Kasblad!B37="","",$D$2)</f>
        <v/>
      </c>
      <c r="E26" s="15" t="str">
        <f>IF(Kasblad!B37="","",$E$2)</f>
        <v/>
      </c>
      <c r="F26" s="6" t="str">
        <f>IF(Kasblad!B37="","",$F$2)</f>
        <v/>
      </c>
      <c r="G26" s="8" t="str">
        <f>IF(Kasblad!B37="","",$G$2)</f>
        <v/>
      </c>
      <c r="H26" s="11"/>
      <c r="I26" s="74" t="str">
        <f>IF(Kasblad!B37="","",Kasblad!N37)</f>
        <v/>
      </c>
      <c r="J26" s="7"/>
      <c r="K26" s="9"/>
      <c r="L26" s="8" t="str">
        <f>IF(Kasblad!B37="","",Kasblad!R37)</f>
        <v/>
      </c>
      <c r="M26" s="9" t="str">
        <f>IF(Kasblad!B37="","",(IF(Kasblad!J37&gt;0,"debit","credit")))</f>
        <v/>
      </c>
      <c r="N26" s="12" t="str">
        <f>IF(Kasblad!B37="","",(Kasblad!D37))</f>
        <v/>
      </c>
      <c r="O26" s="67" t="str">
        <f>IF(Kasblad!B37="","",(Kasblad!P37))</f>
        <v/>
      </c>
      <c r="P26" s="4" t="str">
        <f>IF(Kasblad!B37="","",(Kasblad!V37))</f>
        <v/>
      </c>
      <c r="Q26" s="65" t="str">
        <f>IF(Kasblad!B37="","",(Kasblad!B37))</f>
        <v/>
      </c>
    </row>
    <row r="27" spans="1:17" ht="13" x14ac:dyDescent="0.3">
      <c r="A27" s="11" t="str">
        <f>IF(Kasblad!B38="","",$A$2)</f>
        <v/>
      </c>
      <c r="B27" s="11" t="str">
        <f>IF(Kasblad!B38="","",$B$2)</f>
        <v/>
      </c>
      <c r="C27" s="60" t="str">
        <f>IF(Kasblad!B38="","",$C$2)</f>
        <v/>
      </c>
      <c r="D27" s="5" t="str">
        <f>IF(Kasblad!B38="","",$D$2)</f>
        <v/>
      </c>
      <c r="E27" s="15" t="str">
        <f>IF(Kasblad!B38="","",$E$2)</f>
        <v/>
      </c>
      <c r="F27" s="6" t="str">
        <f>IF(Kasblad!B38="","",$F$2)</f>
        <v/>
      </c>
      <c r="G27" s="8" t="str">
        <f>IF(Kasblad!B38="","",$G$2)</f>
        <v/>
      </c>
      <c r="H27" s="11"/>
      <c r="I27" s="74" t="str">
        <f>IF(Kasblad!B38="","",Kasblad!N38)</f>
        <v/>
      </c>
      <c r="J27" s="7"/>
      <c r="K27" s="9"/>
      <c r="L27" s="8" t="str">
        <f>IF(Kasblad!B38="","",Kasblad!R38)</f>
        <v/>
      </c>
      <c r="M27" s="9" t="str">
        <f>IF(Kasblad!B38="","",(IF(Kasblad!J38&gt;0,"debit","credit")))</f>
        <v/>
      </c>
      <c r="N27" s="12" t="str">
        <f>IF(Kasblad!B38="","",(Kasblad!D38))</f>
        <v/>
      </c>
      <c r="O27" s="67" t="str">
        <f>IF(Kasblad!B38="","",(Kasblad!P38))</f>
        <v/>
      </c>
      <c r="P27" s="4" t="str">
        <f>IF(Kasblad!B38="","",(Kasblad!V38))</f>
        <v/>
      </c>
      <c r="Q27" s="65" t="str">
        <f>IF(Kasblad!B38="","",(Kasblad!B38))</f>
        <v/>
      </c>
    </row>
    <row r="28" spans="1:17" ht="13" x14ac:dyDescent="0.3">
      <c r="A28" s="11" t="str">
        <f>IF(Kasblad!B39="","",$A$2)</f>
        <v/>
      </c>
      <c r="B28" s="11" t="str">
        <f>IF(Kasblad!B39="","",$B$2)</f>
        <v/>
      </c>
      <c r="C28" s="60" t="str">
        <f>IF(Kasblad!B39="","",$C$2)</f>
        <v/>
      </c>
      <c r="D28" s="5" t="str">
        <f>IF(Kasblad!B39="","",$D$2)</f>
        <v/>
      </c>
      <c r="E28" s="15" t="str">
        <f>IF(Kasblad!B39="","",$E$2)</f>
        <v/>
      </c>
      <c r="F28" s="6" t="str">
        <f>IF(Kasblad!B39="","",$F$2)</f>
        <v/>
      </c>
      <c r="G28" s="8" t="str">
        <f>IF(Kasblad!B39="","",$G$2)</f>
        <v/>
      </c>
      <c r="H28" s="11"/>
      <c r="I28" s="74" t="str">
        <f>IF(Kasblad!B39="","",Kasblad!N39)</f>
        <v/>
      </c>
      <c r="J28" s="7"/>
      <c r="K28" s="9"/>
      <c r="L28" s="8" t="str">
        <f>IF(Kasblad!B39="","",Kasblad!R39)</f>
        <v/>
      </c>
      <c r="M28" s="9" t="str">
        <f>IF(Kasblad!B39="","",(IF(Kasblad!J39&gt;0,"debit","credit")))</f>
        <v/>
      </c>
      <c r="N28" s="12" t="str">
        <f>IF(Kasblad!B39="","",(Kasblad!D39))</f>
        <v/>
      </c>
      <c r="O28" s="67" t="str">
        <f>IF(Kasblad!B39="","",(Kasblad!P39))</f>
        <v/>
      </c>
      <c r="P28" s="4" t="str">
        <f>IF(Kasblad!B39="","",(Kasblad!V39))</f>
        <v/>
      </c>
      <c r="Q28" s="65" t="str">
        <f>IF(Kasblad!B39="","",(Kasblad!B39))</f>
        <v/>
      </c>
    </row>
    <row r="29" spans="1:17" ht="13" x14ac:dyDescent="0.3">
      <c r="A29" s="11" t="str">
        <f>IF(Kasblad!B40="","",$A$2)</f>
        <v/>
      </c>
      <c r="B29" s="11" t="str">
        <f>IF(Kasblad!B40="","",$B$2)</f>
        <v/>
      </c>
      <c r="C29" s="60" t="str">
        <f>IF(Kasblad!B40="","",$C$2)</f>
        <v/>
      </c>
      <c r="D29" s="5" t="str">
        <f>IF(Kasblad!B40="","",$D$2)</f>
        <v/>
      </c>
      <c r="E29" s="15" t="str">
        <f>IF(Kasblad!B40="","",$E$2)</f>
        <v/>
      </c>
      <c r="F29" s="6" t="str">
        <f>IF(Kasblad!B40="","",$F$2)</f>
        <v/>
      </c>
      <c r="G29" s="8" t="str">
        <f>IF(Kasblad!B40="","",$G$2)</f>
        <v/>
      </c>
      <c r="H29" s="11"/>
      <c r="I29" s="74" t="str">
        <f>IF(Kasblad!B40="","",Kasblad!N40)</f>
        <v/>
      </c>
      <c r="J29" s="7"/>
      <c r="K29" s="9"/>
      <c r="L29" s="8" t="str">
        <f>IF(Kasblad!B40="","",Kasblad!R40)</f>
        <v/>
      </c>
      <c r="M29" s="9" t="str">
        <f>IF(Kasblad!B40="","",(IF(Kasblad!J40&gt;0,"debit","credit")))</f>
        <v/>
      </c>
      <c r="N29" s="12" t="str">
        <f>IF(Kasblad!B40="","",(Kasblad!D40))</f>
        <v/>
      </c>
      <c r="O29" s="67" t="str">
        <f>IF(Kasblad!B40="","",(Kasblad!P40))</f>
        <v/>
      </c>
      <c r="P29" s="4" t="str">
        <f>IF(Kasblad!B40="","",(Kasblad!V40))</f>
        <v/>
      </c>
      <c r="Q29" s="65" t="str">
        <f>IF(Kasblad!B40="","",(Kasblad!B40))</f>
        <v/>
      </c>
    </row>
    <row r="30" spans="1:17" ht="13" x14ac:dyDescent="0.3">
      <c r="A30" s="11" t="str">
        <f>IF(Kasblad!B41="","",$A$2)</f>
        <v/>
      </c>
      <c r="B30" s="11" t="str">
        <f>IF(Kasblad!B41="","",$B$2)</f>
        <v/>
      </c>
      <c r="C30" s="60" t="str">
        <f>IF(Kasblad!B41="","",$C$2)</f>
        <v/>
      </c>
      <c r="D30" s="5" t="str">
        <f>IF(Kasblad!B41="","",$D$2)</f>
        <v/>
      </c>
      <c r="E30" s="15" t="str">
        <f>IF(Kasblad!B41="","",$E$2)</f>
        <v/>
      </c>
      <c r="F30" s="6" t="str">
        <f>IF(Kasblad!B41="","",$F$2)</f>
        <v/>
      </c>
      <c r="G30" s="8" t="str">
        <f>IF(Kasblad!B41="","",$G$2)</f>
        <v/>
      </c>
      <c r="H30" s="11"/>
      <c r="I30" s="74" t="str">
        <f>IF(Kasblad!B41="","",Kasblad!N41)</f>
        <v/>
      </c>
      <c r="J30" s="7"/>
      <c r="K30" s="9"/>
      <c r="L30" s="8" t="str">
        <f>IF(Kasblad!B41="","",Kasblad!R41)</f>
        <v/>
      </c>
      <c r="M30" s="9" t="str">
        <f>IF(Kasblad!B41="","",(IF(Kasblad!J41&gt;0,"debit","credit")))</f>
        <v/>
      </c>
      <c r="N30" s="12" t="str">
        <f>IF(Kasblad!B41="","",(Kasblad!D41))</f>
        <v/>
      </c>
      <c r="O30" s="67" t="str">
        <f>IF(Kasblad!B41="","",(Kasblad!P41))</f>
        <v/>
      </c>
      <c r="P30" s="4" t="str">
        <f>IF(Kasblad!B41="","",(Kasblad!V41))</f>
        <v/>
      </c>
      <c r="Q30" s="65" t="str">
        <f>IF(Kasblad!B41="","",(Kasblad!B41))</f>
        <v/>
      </c>
    </row>
    <row r="31" spans="1:17" ht="13" x14ac:dyDescent="0.3">
      <c r="A31" s="11" t="str">
        <f>IF(Kasblad!B42="","",$A$2)</f>
        <v/>
      </c>
      <c r="B31" s="11" t="str">
        <f>IF(Kasblad!B42="","",$B$2)</f>
        <v/>
      </c>
      <c r="C31" s="60" t="str">
        <f>IF(Kasblad!B42="","",$C$2)</f>
        <v/>
      </c>
      <c r="D31" s="5" t="str">
        <f>IF(Kasblad!B42="","",$D$2)</f>
        <v/>
      </c>
      <c r="E31" s="15" t="str">
        <f>IF(Kasblad!B42="","",$E$2)</f>
        <v/>
      </c>
      <c r="F31" s="6" t="str">
        <f>IF(Kasblad!B42="","",$F$2)</f>
        <v/>
      </c>
      <c r="G31" s="8" t="str">
        <f>IF(Kasblad!B42="","",$G$2)</f>
        <v/>
      </c>
      <c r="H31" s="11"/>
      <c r="I31" s="74" t="str">
        <f>IF(Kasblad!B42="","",Kasblad!N42)</f>
        <v/>
      </c>
      <c r="J31" s="7"/>
      <c r="K31" s="9"/>
      <c r="L31" s="8" t="str">
        <f>IF(Kasblad!B42="","",Kasblad!R42)</f>
        <v/>
      </c>
      <c r="M31" s="9" t="str">
        <f>IF(Kasblad!B42="","",(IF(Kasblad!J42&gt;0,"debit","credit")))</f>
        <v/>
      </c>
      <c r="N31" s="12" t="str">
        <f>IF(Kasblad!B42="","",(Kasblad!D42))</f>
        <v/>
      </c>
      <c r="O31" s="67" t="str">
        <f>IF(Kasblad!B42="","",(Kasblad!P42))</f>
        <v/>
      </c>
      <c r="P31" s="4" t="str">
        <f>IF(Kasblad!B42="","",(Kasblad!V42))</f>
        <v/>
      </c>
      <c r="Q31" s="65" t="str">
        <f>IF(Kasblad!B42="","",(Kasblad!B42))</f>
        <v/>
      </c>
    </row>
    <row r="32" spans="1:17" ht="13" x14ac:dyDescent="0.3">
      <c r="A32" s="11" t="str">
        <f>IF(Kasblad!B43="","",$A$2)</f>
        <v/>
      </c>
      <c r="B32" s="11" t="str">
        <f>IF(Kasblad!B43="","",$B$2)</f>
        <v/>
      </c>
      <c r="C32" s="60" t="str">
        <f>IF(Kasblad!B43="","",$C$2)</f>
        <v/>
      </c>
      <c r="D32" s="5" t="str">
        <f>IF(Kasblad!B43="","",$D$2)</f>
        <v/>
      </c>
      <c r="E32" s="15" t="str">
        <f>IF(Kasblad!B43="","",$E$2)</f>
        <v/>
      </c>
      <c r="F32" s="6" t="str">
        <f>IF(Kasblad!B43="","",$F$2)</f>
        <v/>
      </c>
      <c r="G32" s="8" t="str">
        <f>IF(Kasblad!B43="","",$G$2)</f>
        <v/>
      </c>
      <c r="H32" s="11"/>
      <c r="I32" s="74" t="str">
        <f>IF(Kasblad!B43="","",Kasblad!N43)</f>
        <v/>
      </c>
      <c r="J32" s="7"/>
      <c r="K32" s="9"/>
      <c r="L32" s="8" t="str">
        <f>IF(Kasblad!B43="","",Kasblad!R43)</f>
        <v/>
      </c>
      <c r="M32" s="9" t="str">
        <f>IF(Kasblad!B43="","",(IF(Kasblad!J43&gt;0,"debit","credit")))</f>
        <v/>
      </c>
      <c r="N32" s="12" t="str">
        <f>IF(Kasblad!B43="","",(Kasblad!D43))</f>
        <v/>
      </c>
      <c r="O32" s="67" t="str">
        <f>IF(Kasblad!B43="","",(Kasblad!P43))</f>
        <v/>
      </c>
      <c r="P32" s="4" t="str">
        <f>IF(Kasblad!B43="","",(Kasblad!V43))</f>
        <v/>
      </c>
      <c r="Q32" s="65" t="str">
        <f>IF(Kasblad!B43="","",(Kasblad!B43))</f>
        <v/>
      </c>
    </row>
    <row r="33" spans="1:17" ht="13" x14ac:dyDescent="0.3">
      <c r="A33" s="11" t="str">
        <f>IF(Kasblad!B44="","",$A$2)</f>
        <v/>
      </c>
      <c r="B33" s="11" t="str">
        <f>IF(Kasblad!B44="","",$B$2)</f>
        <v/>
      </c>
      <c r="C33" s="60" t="str">
        <f>IF(Kasblad!B44="","",$C$2)</f>
        <v/>
      </c>
      <c r="D33" s="5" t="str">
        <f>IF(Kasblad!B44="","",$D$2)</f>
        <v/>
      </c>
      <c r="E33" s="15" t="str">
        <f>IF(Kasblad!B44="","",$E$2)</f>
        <v/>
      </c>
      <c r="F33" s="6" t="str">
        <f>IF(Kasblad!B44="","",$F$2)</f>
        <v/>
      </c>
      <c r="G33" s="8" t="str">
        <f>IF(Kasblad!B44="","",$G$2)</f>
        <v/>
      </c>
      <c r="H33" s="11"/>
      <c r="I33" s="74" t="str">
        <f>IF(Kasblad!B44="","",Kasblad!N44)</f>
        <v/>
      </c>
      <c r="J33" s="7"/>
      <c r="K33" s="9"/>
      <c r="L33" s="8" t="str">
        <f>IF(Kasblad!B44="","",Kasblad!R44)</f>
        <v/>
      </c>
      <c r="M33" s="9" t="str">
        <f>IF(Kasblad!B44="","",(IF(Kasblad!J44&gt;0,"debit","credit")))</f>
        <v/>
      </c>
      <c r="N33" s="12" t="str">
        <f>IF(Kasblad!B44="","",(Kasblad!D44))</f>
        <v/>
      </c>
      <c r="O33" s="67" t="str">
        <f>IF(Kasblad!B44="","",(Kasblad!P44))</f>
        <v/>
      </c>
      <c r="P33" s="4" t="str">
        <f>IF(Kasblad!B44="","",(Kasblad!V44))</f>
        <v/>
      </c>
      <c r="Q33" s="65" t="str">
        <f>IF(Kasblad!B44="","",(Kasblad!B44))</f>
        <v/>
      </c>
    </row>
    <row r="34" spans="1:17" ht="13" x14ac:dyDescent="0.3">
      <c r="A34" s="11" t="str">
        <f>IF(Kasblad!B45="","",$A$2)</f>
        <v/>
      </c>
      <c r="B34" s="11" t="str">
        <f>IF(Kasblad!B45="","",$B$2)</f>
        <v/>
      </c>
      <c r="C34" s="60" t="str">
        <f>IF(Kasblad!B45="","",$C$2)</f>
        <v/>
      </c>
      <c r="D34" s="5" t="str">
        <f>IF(Kasblad!B45="","",$D$2)</f>
        <v/>
      </c>
      <c r="E34" s="15" t="str">
        <f>IF(Kasblad!B45="","",$E$2)</f>
        <v/>
      </c>
      <c r="F34" s="6" t="str">
        <f>IF(Kasblad!B45="","",$F$2)</f>
        <v/>
      </c>
      <c r="G34" s="8" t="str">
        <f>IF(Kasblad!B45="","",$G$2)</f>
        <v/>
      </c>
      <c r="H34" s="11"/>
      <c r="I34" s="74" t="str">
        <f>IF(Kasblad!B45="","",Kasblad!N45)</f>
        <v/>
      </c>
      <c r="J34" s="7"/>
      <c r="K34" s="9"/>
      <c r="L34" s="8" t="str">
        <f>IF(Kasblad!B45="","",Kasblad!R45)</f>
        <v/>
      </c>
      <c r="M34" s="9" t="str">
        <f>IF(Kasblad!B45="","",(IF(Kasblad!J45&gt;0,"debit","credit")))</f>
        <v/>
      </c>
      <c r="N34" s="12" t="str">
        <f>IF(Kasblad!B45="","",(Kasblad!D45))</f>
        <v/>
      </c>
      <c r="O34" s="67" t="str">
        <f>IF(Kasblad!B45="","",(Kasblad!P45))</f>
        <v/>
      </c>
      <c r="P34" s="4" t="str">
        <f>IF(Kasblad!B45="","",(Kasblad!V45))</f>
        <v/>
      </c>
      <c r="Q34" s="65" t="str">
        <f>IF(Kasblad!B45="","",(Kasblad!B45))</f>
        <v/>
      </c>
    </row>
    <row r="35" spans="1:17" ht="13" x14ac:dyDescent="0.3">
      <c r="A35" s="11" t="str">
        <f>IF(Kasblad!B46="","",$A$2)</f>
        <v/>
      </c>
      <c r="B35" s="11" t="str">
        <f>IF(Kasblad!B46="","",$B$2)</f>
        <v/>
      </c>
      <c r="C35" s="60" t="str">
        <f>IF(Kasblad!B46="","",$C$2)</f>
        <v/>
      </c>
      <c r="D35" s="5" t="str">
        <f>IF(Kasblad!B46="","",$D$2)</f>
        <v/>
      </c>
      <c r="E35" s="15" t="str">
        <f>IF(Kasblad!B46="","",$E$2)</f>
        <v/>
      </c>
      <c r="F35" s="6" t="str">
        <f>IF(Kasblad!B46="","",$F$2)</f>
        <v/>
      </c>
      <c r="G35" s="8" t="str">
        <f>IF(Kasblad!B46="","",$G$2)</f>
        <v/>
      </c>
      <c r="H35" s="11"/>
      <c r="I35" s="74" t="str">
        <f>IF(Kasblad!B46="","",Kasblad!N46)</f>
        <v/>
      </c>
      <c r="J35" s="7"/>
      <c r="K35" s="9"/>
      <c r="L35" s="8" t="str">
        <f>IF(Kasblad!B46="","",Kasblad!R46)</f>
        <v/>
      </c>
      <c r="M35" s="9" t="str">
        <f>IF(Kasblad!B46="","",(IF(Kasblad!J46&gt;0,"debit","credit")))</f>
        <v/>
      </c>
      <c r="N35" s="12" t="str">
        <f>IF(Kasblad!B46="","",(Kasblad!D46))</f>
        <v/>
      </c>
      <c r="O35" s="67" t="str">
        <f>IF(Kasblad!B46="","",(Kasblad!P46))</f>
        <v/>
      </c>
      <c r="P35" s="4" t="str">
        <f>IF(Kasblad!B46="","",(Kasblad!V46))</f>
        <v/>
      </c>
      <c r="Q35" s="65" t="str">
        <f>IF(Kasblad!B46="","",(Kasblad!B46))</f>
        <v/>
      </c>
    </row>
    <row r="36" spans="1:17" ht="13" x14ac:dyDescent="0.3">
      <c r="A36" s="11" t="str">
        <f>IF(Kasblad!B47="","",$A$2)</f>
        <v/>
      </c>
      <c r="B36" s="11" t="str">
        <f>IF(Kasblad!B47="","",$B$2)</f>
        <v/>
      </c>
      <c r="C36" s="60" t="str">
        <f>IF(Kasblad!B47="","",$C$2)</f>
        <v/>
      </c>
      <c r="D36" s="5" t="str">
        <f>IF(Kasblad!B47="","",$D$2)</f>
        <v/>
      </c>
      <c r="E36" s="15" t="str">
        <f>IF(Kasblad!B47="","",$E$2)</f>
        <v/>
      </c>
      <c r="F36" s="6" t="str">
        <f>IF(Kasblad!B47="","",$F$2)</f>
        <v/>
      </c>
      <c r="G36" s="8" t="str">
        <f>IF(Kasblad!B47="","",$G$2)</f>
        <v/>
      </c>
      <c r="H36" s="11"/>
      <c r="I36" s="74" t="str">
        <f>IF(Kasblad!B47="","",Kasblad!N47)</f>
        <v/>
      </c>
      <c r="J36" s="7"/>
      <c r="K36" s="9"/>
      <c r="L36" s="8" t="str">
        <f>IF(Kasblad!B47="","",Kasblad!R47)</f>
        <v/>
      </c>
      <c r="M36" s="9" t="str">
        <f>IF(Kasblad!B47="","",(IF(Kasblad!J47&gt;0,"debit","credit")))</f>
        <v/>
      </c>
      <c r="N36" s="12" t="str">
        <f>IF(Kasblad!B47="","",(Kasblad!D47))</f>
        <v/>
      </c>
      <c r="O36" s="67" t="str">
        <f>IF(Kasblad!B47="","",(Kasblad!P47))</f>
        <v/>
      </c>
      <c r="P36" s="4" t="str">
        <f>IF(Kasblad!B47="","",(Kasblad!V47))</f>
        <v/>
      </c>
      <c r="Q36" s="65" t="str">
        <f>IF(Kasblad!B47="","",(Kasblad!B47))</f>
        <v/>
      </c>
    </row>
    <row r="37" spans="1:17" ht="13" x14ac:dyDescent="0.3">
      <c r="A37" s="11" t="str">
        <f>IF(Kasblad!B48="","",$A$2)</f>
        <v/>
      </c>
      <c r="B37" s="11" t="str">
        <f>IF(Kasblad!B48="","",$B$2)</f>
        <v/>
      </c>
      <c r="C37" s="60" t="str">
        <f>IF(Kasblad!B48="","",$C$2)</f>
        <v/>
      </c>
      <c r="D37" s="5" t="str">
        <f>IF(Kasblad!B48="","",$D$2)</f>
        <v/>
      </c>
      <c r="E37" s="15" t="str">
        <f>IF(Kasblad!B48="","",$E$2)</f>
        <v/>
      </c>
      <c r="F37" s="6" t="str">
        <f>IF(Kasblad!B48="","",$F$2)</f>
        <v/>
      </c>
      <c r="G37" s="8" t="str">
        <f>IF(Kasblad!B48="","",$G$2)</f>
        <v/>
      </c>
      <c r="H37" s="11"/>
      <c r="I37" s="74" t="str">
        <f>IF(Kasblad!B48="","",Kasblad!N48)</f>
        <v/>
      </c>
      <c r="J37" s="7"/>
      <c r="K37" s="9"/>
      <c r="L37" s="8" t="str">
        <f>IF(Kasblad!B48="","",Kasblad!R48)</f>
        <v/>
      </c>
      <c r="M37" s="9" t="str">
        <f>IF(Kasblad!B48="","",(IF(Kasblad!J48&gt;0,"debit","credit")))</f>
        <v/>
      </c>
      <c r="N37" s="12" t="str">
        <f>IF(Kasblad!B48="","",(Kasblad!D48))</f>
        <v/>
      </c>
      <c r="O37" s="67" t="str">
        <f>IF(Kasblad!B48="","",(Kasblad!P48))</f>
        <v/>
      </c>
      <c r="P37" s="4" t="str">
        <f>IF(Kasblad!B48="","",(Kasblad!V48))</f>
        <v/>
      </c>
      <c r="Q37" s="65" t="str">
        <f>IF(Kasblad!B48="","",(Kasblad!B48))</f>
        <v/>
      </c>
    </row>
    <row r="38" spans="1:17" ht="13" x14ac:dyDescent="0.3">
      <c r="A38" s="11" t="str">
        <f>IF(Kasblad!B49="","",$A$2)</f>
        <v/>
      </c>
      <c r="B38" s="11" t="str">
        <f>IF(Kasblad!B49="","",$B$2)</f>
        <v/>
      </c>
      <c r="C38" s="60" t="str">
        <f>IF(Kasblad!B49="","",$C$2)</f>
        <v/>
      </c>
      <c r="D38" s="5" t="str">
        <f>IF(Kasblad!B49="","",$D$2)</f>
        <v/>
      </c>
      <c r="E38" s="15" t="str">
        <f>IF(Kasblad!B49="","",$E$2)</f>
        <v/>
      </c>
      <c r="F38" s="6" t="str">
        <f>IF(Kasblad!B49="","",$F$2)</f>
        <v/>
      </c>
      <c r="G38" s="8" t="str">
        <f>IF(Kasblad!B49="","",$G$2)</f>
        <v/>
      </c>
      <c r="H38" s="11"/>
      <c r="I38" s="74" t="str">
        <f>IF(Kasblad!B49="","",Kasblad!N49)</f>
        <v/>
      </c>
      <c r="J38" s="7"/>
      <c r="K38" s="9"/>
      <c r="L38" s="8" t="str">
        <f>IF(Kasblad!B49="","",Kasblad!R49)</f>
        <v/>
      </c>
      <c r="M38" s="9" t="str">
        <f>IF(Kasblad!B49="","",(IF(Kasblad!J49&gt;0,"debit","credit")))</f>
        <v/>
      </c>
      <c r="N38" s="12" t="str">
        <f>IF(Kasblad!B49="","",(Kasblad!D49))</f>
        <v/>
      </c>
      <c r="O38" s="67" t="str">
        <f>IF(Kasblad!B49="","",(Kasblad!P49))</f>
        <v/>
      </c>
      <c r="P38" s="4" t="str">
        <f>IF(Kasblad!B49="","",(Kasblad!V49))</f>
        <v/>
      </c>
      <c r="Q38" s="65" t="str">
        <f>IF(Kasblad!B49="","",(Kasblad!B49))</f>
        <v/>
      </c>
    </row>
    <row r="39" spans="1:17" ht="13" x14ac:dyDescent="0.3">
      <c r="A39" s="11" t="str">
        <f>IF(Kasblad!B50="","",$A$2)</f>
        <v/>
      </c>
      <c r="B39" s="11" t="str">
        <f>IF(Kasblad!B50="","",$B$2)</f>
        <v/>
      </c>
      <c r="C39" s="60" t="str">
        <f>IF(Kasblad!B50="","",$C$2)</f>
        <v/>
      </c>
      <c r="D39" s="5" t="str">
        <f>IF(Kasblad!B50="","",$D$2)</f>
        <v/>
      </c>
      <c r="E39" s="15" t="str">
        <f>IF(Kasblad!B50="","",$E$2)</f>
        <v/>
      </c>
      <c r="F39" s="6" t="str">
        <f>IF(Kasblad!B50="","",$F$2)</f>
        <v/>
      </c>
      <c r="G39" s="8" t="str">
        <f>IF(Kasblad!B50="","",$G$2)</f>
        <v/>
      </c>
      <c r="H39" s="11"/>
      <c r="I39" s="74" t="str">
        <f>IF(Kasblad!B50="","",Kasblad!N50)</f>
        <v/>
      </c>
      <c r="J39" s="7"/>
      <c r="K39" s="9"/>
      <c r="L39" s="8" t="str">
        <f>IF(Kasblad!B50="","",Kasblad!R50)</f>
        <v/>
      </c>
      <c r="M39" s="9" t="str">
        <f>IF(Kasblad!B50="","",(IF(Kasblad!J50&gt;0,"debit","credit")))</f>
        <v/>
      </c>
      <c r="N39" s="12" t="str">
        <f>IF(Kasblad!B50="","",(Kasblad!D50))</f>
        <v/>
      </c>
      <c r="O39" s="67" t="str">
        <f>IF(Kasblad!B50="","",(Kasblad!P50))</f>
        <v/>
      </c>
      <c r="P39" s="4" t="str">
        <f>IF(Kasblad!B50="","",(Kasblad!V50))</f>
        <v/>
      </c>
      <c r="Q39" s="65" t="str">
        <f>IF(Kasblad!B50="","",(Kasblad!B50))</f>
        <v/>
      </c>
    </row>
    <row r="40" spans="1:17" ht="13" x14ac:dyDescent="0.3">
      <c r="A40" s="11" t="str">
        <f>IF(Kasblad!B51="","",$A$2)</f>
        <v/>
      </c>
      <c r="B40" s="11" t="str">
        <f>IF(Kasblad!B51="","",$B$2)</f>
        <v/>
      </c>
      <c r="C40" s="60" t="str">
        <f>IF(Kasblad!B51="","",$C$2)</f>
        <v/>
      </c>
      <c r="D40" s="5" t="str">
        <f>IF(Kasblad!B51="","",$D$2)</f>
        <v/>
      </c>
      <c r="E40" s="15" t="str">
        <f>IF(Kasblad!B51="","",$E$2)</f>
        <v/>
      </c>
      <c r="F40" s="6" t="str">
        <f>IF(Kasblad!B51="","",$F$2)</f>
        <v/>
      </c>
      <c r="G40" s="8" t="str">
        <f>IF(Kasblad!B51="","",$G$2)</f>
        <v/>
      </c>
      <c r="H40" s="11"/>
      <c r="I40" s="74" t="str">
        <f>IF(Kasblad!B51="","",Kasblad!N51)</f>
        <v/>
      </c>
      <c r="J40" s="7"/>
      <c r="K40" s="9"/>
      <c r="L40" s="8" t="str">
        <f>IF(Kasblad!B51="","",Kasblad!R51)</f>
        <v/>
      </c>
      <c r="M40" s="9" t="str">
        <f>IF(Kasblad!B51="","",(IF(Kasblad!J51&gt;0,"debit","credit")))</f>
        <v/>
      </c>
      <c r="N40" s="12" t="str">
        <f>IF(Kasblad!B51="","",(Kasblad!D51))</f>
        <v/>
      </c>
      <c r="O40" s="67" t="str">
        <f>IF(Kasblad!B51="","",(Kasblad!P51))</f>
        <v/>
      </c>
      <c r="P40" s="4" t="str">
        <f>IF(Kasblad!B51="","",(Kasblad!V51))</f>
        <v/>
      </c>
      <c r="Q40" s="65" t="str">
        <f>IF(Kasblad!B51="","",(Kasblad!B51))</f>
        <v/>
      </c>
    </row>
    <row r="41" spans="1:17" ht="13" x14ac:dyDescent="0.3">
      <c r="A41" s="11" t="str">
        <f>IF(Kasblad!B52="","",$A$2)</f>
        <v/>
      </c>
      <c r="B41" s="11" t="str">
        <f>IF(Kasblad!B52="","",$B$2)</f>
        <v/>
      </c>
      <c r="C41" s="60" t="str">
        <f>IF(Kasblad!B52="","",$C$2)</f>
        <v/>
      </c>
      <c r="D41" s="5" t="str">
        <f>IF(Kasblad!B52="","",$D$2)</f>
        <v/>
      </c>
      <c r="E41" s="15" t="str">
        <f>IF(Kasblad!B52="","",$E$2)</f>
        <v/>
      </c>
      <c r="F41" s="6" t="str">
        <f>IF(Kasblad!B52="","",$F$2)</f>
        <v/>
      </c>
      <c r="G41" s="8" t="str">
        <f>IF(Kasblad!B52="","",$G$2)</f>
        <v/>
      </c>
      <c r="H41" s="11"/>
      <c r="I41" s="74" t="str">
        <f>IF(Kasblad!B52="","",Kasblad!N52)</f>
        <v/>
      </c>
      <c r="J41" s="7"/>
      <c r="K41" s="9"/>
      <c r="L41" s="8" t="str">
        <f>IF(Kasblad!B52="","",Kasblad!R52)</f>
        <v/>
      </c>
      <c r="M41" s="9" t="str">
        <f>IF(Kasblad!B52="","",(IF(Kasblad!J52&gt;0,"debit","credit")))</f>
        <v/>
      </c>
      <c r="N41" s="12" t="str">
        <f>IF(Kasblad!B52="","",(Kasblad!D52))</f>
        <v/>
      </c>
      <c r="O41" s="67" t="str">
        <f>IF(Kasblad!B52="","",(Kasblad!P52))</f>
        <v/>
      </c>
      <c r="P41" s="4" t="str">
        <f>IF(Kasblad!B52="","",(Kasblad!V52))</f>
        <v/>
      </c>
      <c r="Q41" s="65" t="str">
        <f>IF(Kasblad!B52="","",(Kasblad!B52))</f>
        <v/>
      </c>
    </row>
    <row r="42" spans="1:17" ht="13" x14ac:dyDescent="0.3">
      <c r="A42" s="11" t="str">
        <f>IF(Kasblad!B53="","",$A$2)</f>
        <v/>
      </c>
      <c r="B42" s="11" t="str">
        <f>IF(Kasblad!B53="","",$B$2)</f>
        <v/>
      </c>
      <c r="C42" s="60" t="str">
        <f>IF(Kasblad!B53="","",$C$2)</f>
        <v/>
      </c>
      <c r="D42" s="5" t="str">
        <f>IF(Kasblad!B53="","",$D$2)</f>
        <v/>
      </c>
      <c r="E42" s="15" t="str">
        <f>IF(Kasblad!B53="","",$E$2)</f>
        <v/>
      </c>
      <c r="F42" s="6" t="str">
        <f>IF(Kasblad!B53="","",$F$2)</f>
        <v/>
      </c>
      <c r="G42" s="8" t="str">
        <f>IF(Kasblad!B53="","",$G$2)</f>
        <v/>
      </c>
      <c r="H42" s="11"/>
      <c r="I42" s="74" t="str">
        <f>IF(Kasblad!B53="","",Kasblad!N53)</f>
        <v/>
      </c>
      <c r="J42" s="7"/>
      <c r="K42" s="9"/>
      <c r="L42" s="8" t="str">
        <f>IF(Kasblad!B53="","",Kasblad!R53)</f>
        <v/>
      </c>
      <c r="M42" s="9" t="str">
        <f>IF(Kasblad!B53="","",(IF(Kasblad!J53&gt;0,"debit","credit")))</f>
        <v/>
      </c>
      <c r="N42" s="12" t="str">
        <f>IF(Kasblad!B53="","",(Kasblad!D53))</f>
        <v/>
      </c>
      <c r="O42" s="67" t="str">
        <f>IF(Kasblad!B53="","",(Kasblad!P53))</f>
        <v/>
      </c>
      <c r="P42" s="4" t="str">
        <f>IF(Kasblad!B53="","",(Kasblad!V53))</f>
        <v/>
      </c>
      <c r="Q42" s="65" t="str">
        <f>IF(Kasblad!B53="","",(Kasblad!B53))</f>
        <v/>
      </c>
    </row>
    <row r="43" spans="1:17" ht="13" x14ac:dyDescent="0.3">
      <c r="A43" s="11" t="str">
        <f>IF(Kasblad!B54="","",$A$2)</f>
        <v/>
      </c>
      <c r="B43" s="11" t="str">
        <f>IF(Kasblad!B54="","",$B$2)</f>
        <v/>
      </c>
      <c r="C43" s="60" t="str">
        <f>IF(Kasblad!B54="","",$C$2)</f>
        <v/>
      </c>
      <c r="D43" s="5" t="str">
        <f>IF(Kasblad!B54="","",$D$2)</f>
        <v/>
      </c>
      <c r="E43" s="15" t="str">
        <f>IF(Kasblad!B54="","",$E$2)</f>
        <v/>
      </c>
      <c r="F43" s="6" t="str">
        <f>IF(Kasblad!B54="","",$F$2)</f>
        <v/>
      </c>
      <c r="G43" s="8" t="str">
        <f>IF(Kasblad!B54="","",$G$2)</f>
        <v/>
      </c>
      <c r="H43" s="11"/>
      <c r="I43" s="74" t="str">
        <f>IF(Kasblad!B54="","",Kasblad!N54)</f>
        <v/>
      </c>
      <c r="J43" s="7"/>
      <c r="K43" s="9"/>
      <c r="L43" s="8" t="str">
        <f>IF(Kasblad!B54="","",Kasblad!R54)</f>
        <v/>
      </c>
      <c r="M43" s="9" t="str">
        <f>IF(Kasblad!B54="","",(IF(Kasblad!J54&gt;0,"debit","credit")))</f>
        <v/>
      </c>
      <c r="N43" s="12" t="str">
        <f>IF(Kasblad!B54="","",(Kasblad!D54))</f>
        <v/>
      </c>
      <c r="O43" s="67" t="str">
        <f>IF(Kasblad!B54="","",(Kasblad!P54))</f>
        <v/>
      </c>
      <c r="P43" s="4" t="str">
        <f>IF(Kasblad!B54="","",(Kasblad!V54))</f>
        <v/>
      </c>
      <c r="Q43" s="65" t="str">
        <f>IF(Kasblad!B54="","",(Kasblad!B54))</f>
        <v/>
      </c>
    </row>
    <row r="44" spans="1:17" ht="13" x14ac:dyDescent="0.3">
      <c r="A44" s="11" t="str">
        <f>IF(Kasblad!B55="","",$A$2)</f>
        <v/>
      </c>
      <c r="B44" s="11" t="str">
        <f>IF(Kasblad!B55="","",$B$2)</f>
        <v/>
      </c>
      <c r="C44" s="60" t="str">
        <f>IF(Kasblad!B55="","",$C$2)</f>
        <v/>
      </c>
      <c r="D44" s="5" t="str">
        <f>IF(Kasblad!B55="","",$D$2)</f>
        <v/>
      </c>
      <c r="E44" s="15" t="str">
        <f>IF(Kasblad!B55="","",$E$2)</f>
        <v/>
      </c>
      <c r="F44" s="6" t="str">
        <f>IF(Kasblad!B55="","",$F$2)</f>
        <v/>
      </c>
      <c r="G44" s="8" t="str">
        <f>IF(Kasblad!B55="","",$G$2)</f>
        <v/>
      </c>
      <c r="H44" s="11"/>
      <c r="I44" s="74" t="str">
        <f>IF(Kasblad!B55="","",Kasblad!N55)</f>
        <v/>
      </c>
      <c r="J44" s="7"/>
      <c r="K44" s="9"/>
      <c r="L44" s="8" t="str">
        <f>IF(Kasblad!B55="","",Kasblad!R55)</f>
        <v/>
      </c>
      <c r="M44" s="9" t="str">
        <f>IF(Kasblad!B55="","",(IF(Kasblad!J55&gt;0,"debit","credit")))</f>
        <v/>
      </c>
      <c r="N44" s="12" t="str">
        <f>IF(Kasblad!B55="","",(Kasblad!D55))</f>
        <v/>
      </c>
      <c r="O44" s="67" t="str">
        <f>IF(Kasblad!B55="","",(Kasblad!P55))</f>
        <v/>
      </c>
      <c r="P44" s="4" t="str">
        <f>IF(Kasblad!B55="","",(Kasblad!V55))</f>
        <v/>
      </c>
      <c r="Q44" s="65" t="str">
        <f>IF(Kasblad!B55="","",(Kasblad!B55))</f>
        <v/>
      </c>
    </row>
    <row r="45" spans="1:17" ht="13" x14ac:dyDescent="0.3">
      <c r="A45" s="11" t="str">
        <f>IF(Kasblad!B56="","",$A$2)</f>
        <v/>
      </c>
      <c r="B45" s="11" t="str">
        <f>IF(Kasblad!B56="","",$B$2)</f>
        <v/>
      </c>
      <c r="C45" s="60" t="str">
        <f>IF(Kasblad!B56="","",$C$2)</f>
        <v/>
      </c>
      <c r="D45" s="5" t="str">
        <f>IF(Kasblad!B56="","",$D$2)</f>
        <v/>
      </c>
      <c r="E45" s="15" t="str">
        <f>IF(Kasblad!B56="","",$E$2)</f>
        <v/>
      </c>
      <c r="F45" s="6" t="str">
        <f>IF(Kasblad!B56="","",$F$2)</f>
        <v/>
      </c>
      <c r="G45" s="8" t="str">
        <f>IF(Kasblad!B56="","",$G$2)</f>
        <v/>
      </c>
      <c r="H45" s="11"/>
      <c r="I45" s="74" t="str">
        <f>IF(Kasblad!B56="","",Kasblad!N56)</f>
        <v/>
      </c>
      <c r="J45" s="7"/>
      <c r="K45" s="9"/>
      <c r="L45" s="8" t="str">
        <f>IF(Kasblad!B56="","",Kasblad!R56)</f>
        <v/>
      </c>
      <c r="M45" s="9" t="str">
        <f>IF(Kasblad!B56="","",(IF(Kasblad!J56&gt;0,"debit","credit")))</f>
        <v/>
      </c>
      <c r="N45" s="12" t="str">
        <f>IF(Kasblad!B56="","",(Kasblad!D56))</f>
        <v/>
      </c>
      <c r="O45" s="67" t="str">
        <f>IF(Kasblad!B56="","",(Kasblad!P56))</f>
        <v/>
      </c>
      <c r="P45" s="4" t="str">
        <f>IF(Kasblad!B56="","",(Kasblad!V56))</f>
        <v/>
      </c>
      <c r="Q45" s="65" t="str">
        <f>IF(Kasblad!B56="","",(Kasblad!B56))</f>
        <v/>
      </c>
    </row>
    <row r="46" spans="1:17" ht="13" x14ac:dyDescent="0.3">
      <c r="A46" s="11" t="str">
        <f>IF(Kasblad!B57="","",$A$2)</f>
        <v/>
      </c>
      <c r="B46" s="11" t="str">
        <f>IF(Kasblad!B57="","",$B$2)</f>
        <v/>
      </c>
      <c r="C46" s="60" t="str">
        <f>IF(Kasblad!B57="","",$C$2)</f>
        <v/>
      </c>
      <c r="D46" s="5" t="str">
        <f>IF(Kasblad!B57="","",$D$2)</f>
        <v/>
      </c>
      <c r="E46" s="15" t="str">
        <f>IF(Kasblad!B57="","",$E$2)</f>
        <v/>
      </c>
      <c r="F46" s="6" t="str">
        <f>IF(Kasblad!B57="","",$F$2)</f>
        <v/>
      </c>
      <c r="G46" s="8" t="str">
        <f>IF(Kasblad!B57="","",$G$2)</f>
        <v/>
      </c>
      <c r="H46" s="11"/>
      <c r="I46" s="74" t="str">
        <f>IF(Kasblad!B57="","",Kasblad!N57)</f>
        <v/>
      </c>
      <c r="J46" s="7"/>
      <c r="K46" s="9"/>
      <c r="L46" s="8" t="str">
        <f>IF(Kasblad!B57="","",Kasblad!R57)</f>
        <v/>
      </c>
      <c r="M46" s="9" t="str">
        <f>IF(Kasblad!B57="","",(IF(Kasblad!J57&gt;0,"debit","credit")))</f>
        <v/>
      </c>
      <c r="N46" s="12" t="str">
        <f>IF(Kasblad!B57="","",(Kasblad!D57))</f>
        <v/>
      </c>
      <c r="O46" s="67" t="str">
        <f>IF(Kasblad!B57="","",(Kasblad!P57))</f>
        <v/>
      </c>
      <c r="P46" s="4" t="str">
        <f>IF(Kasblad!B57="","",(Kasblad!V57))</f>
        <v/>
      </c>
      <c r="Q46" s="65" t="str">
        <f>IF(Kasblad!B57="","",(Kasblad!B57))</f>
        <v/>
      </c>
    </row>
    <row r="47" spans="1:17" ht="13" x14ac:dyDescent="0.3">
      <c r="A47" s="11" t="str">
        <f>IF(Kasblad!B58="","",$A$2)</f>
        <v/>
      </c>
      <c r="B47" s="11" t="str">
        <f>IF(Kasblad!B58="","",$B$2)</f>
        <v/>
      </c>
      <c r="C47" s="60" t="str">
        <f>IF(Kasblad!B58="","",$C$2)</f>
        <v/>
      </c>
      <c r="D47" s="5" t="str">
        <f>IF(Kasblad!B58="","",$D$2)</f>
        <v/>
      </c>
      <c r="E47" s="15" t="str">
        <f>IF(Kasblad!B58="","",$E$2)</f>
        <v/>
      </c>
      <c r="F47" s="6" t="str">
        <f>IF(Kasblad!B58="","",$F$2)</f>
        <v/>
      </c>
      <c r="G47" s="8" t="str">
        <f>IF(Kasblad!B58="","",$G$2)</f>
        <v/>
      </c>
      <c r="H47" s="11"/>
      <c r="I47" s="74" t="str">
        <f>IF(Kasblad!B58="","",Kasblad!N58)</f>
        <v/>
      </c>
      <c r="J47" s="7"/>
      <c r="K47" s="9"/>
      <c r="L47" s="8" t="str">
        <f>IF(Kasblad!B58="","",Kasblad!R58)</f>
        <v/>
      </c>
      <c r="M47" s="9" t="str">
        <f>IF(Kasblad!B58="","",(IF(Kasblad!J58&gt;0,"debit","credit")))</f>
        <v/>
      </c>
      <c r="N47" s="12" t="str">
        <f>IF(Kasblad!B58="","",(Kasblad!D58))</f>
        <v/>
      </c>
      <c r="O47" s="67" t="str">
        <f>IF(Kasblad!B58="","",(Kasblad!P58))</f>
        <v/>
      </c>
      <c r="P47" s="4" t="str">
        <f>IF(Kasblad!B58="","",(Kasblad!V58))</f>
        <v/>
      </c>
      <c r="Q47" s="65" t="str">
        <f>IF(Kasblad!B58="","",(Kasblad!B58))</f>
        <v/>
      </c>
    </row>
    <row r="48" spans="1:17" ht="13" x14ac:dyDescent="0.3">
      <c r="A48" s="11" t="str">
        <f>IF(Kasblad!B59="","",$A$2)</f>
        <v/>
      </c>
      <c r="B48" s="11" t="str">
        <f>IF(Kasblad!B59="","",$B$2)</f>
        <v/>
      </c>
      <c r="C48" s="60" t="str">
        <f>IF(Kasblad!B59="","",$C$2)</f>
        <v/>
      </c>
      <c r="D48" s="5" t="str">
        <f>IF(Kasblad!B59="","",$D$2)</f>
        <v/>
      </c>
      <c r="E48" s="15" t="str">
        <f>IF(Kasblad!B59="","",$E$2)</f>
        <v/>
      </c>
      <c r="F48" s="6" t="str">
        <f>IF(Kasblad!B59="","",$F$2)</f>
        <v/>
      </c>
      <c r="G48" s="8" t="str">
        <f>IF(Kasblad!B59="","",$G$2)</f>
        <v/>
      </c>
      <c r="H48" s="11"/>
      <c r="I48" s="74" t="str">
        <f>IF(Kasblad!B59="","",Kasblad!N59)</f>
        <v/>
      </c>
      <c r="J48" s="7"/>
      <c r="K48" s="9"/>
      <c r="L48" s="8" t="str">
        <f>IF(Kasblad!B59="","",Kasblad!R59)</f>
        <v/>
      </c>
      <c r="M48" s="9" t="str">
        <f>IF(Kasblad!B59="","",(IF(Kasblad!J59&gt;0,"debit","credit")))</f>
        <v/>
      </c>
      <c r="N48" s="12" t="str">
        <f>IF(Kasblad!B59="","",(Kasblad!D59))</f>
        <v/>
      </c>
      <c r="O48" s="67" t="str">
        <f>IF(Kasblad!B59="","",(Kasblad!P59))</f>
        <v/>
      </c>
      <c r="P48" s="4" t="str">
        <f>IF(Kasblad!B59="","",(Kasblad!V59))</f>
        <v/>
      </c>
      <c r="Q48" s="65" t="str">
        <f>IF(Kasblad!B59="","",(Kasblad!B59))</f>
        <v/>
      </c>
    </row>
    <row r="49" spans="1:17" ht="13" x14ac:dyDescent="0.3">
      <c r="A49" s="11" t="str">
        <f>IF(Kasblad!B60="","",$A$2)</f>
        <v/>
      </c>
      <c r="B49" s="11" t="str">
        <f>IF(Kasblad!B60="","",$B$2)</f>
        <v/>
      </c>
      <c r="C49" s="60" t="str">
        <f>IF(Kasblad!B60="","",$C$2)</f>
        <v/>
      </c>
      <c r="D49" s="5" t="str">
        <f>IF(Kasblad!B60="","",$D$2)</f>
        <v/>
      </c>
      <c r="E49" s="15" t="str">
        <f>IF(Kasblad!B60="","",$E$2)</f>
        <v/>
      </c>
      <c r="F49" s="6" t="str">
        <f>IF(Kasblad!B60="","",$F$2)</f>
        <v/>
      </c>
      <c r="G49" s="8" t="str">
        <f>IF(Kasblad!B60="","",$G$2)</f>
        <v/>
      </c>
      <c r="H49" s="11"/>
      <c r="I49" s="74" t="str">
        <f>IF(Kasblad!B60="","",Kasblad!N60)</f>
        <v/>
      </c>
      <c r="J49" s="7"/>
      <c r="K49" s="9"/>
      <c r="L49" s="8" t="str">
        <f>IF(Kasblad!B60="","",Kasblad!R60)</f>
        <v/>
      </c>
      <c r="M49" s="9" t="str">
        <f>IF(Kasblad!B60="","",(IF(Kasblad!J60&gt;0,"debit","credit")))</f>
        <v/>
      </c>
      <c r="N49" s="12" t="str">
        <f>IF(Kasblad!B60="","",(Kasblad!D60))</f>
        <v/>
      </c>
      <c r="O49" s="67" t="str">
        <f>IF(Kasblad!B60="","",(Kasblad!P60))</f>
        <v/>
      </c>
      <c r="P49" s="4" t="str">
        <f>IF(Kasblad!B60="","",(Kasblad!V60))</f>
        <v/>
      </c>
      <c r="Q49" s="65" t="str">
        <f>IF(Kasblad!B60="","",(Kasblad!B60))</f>
        <v/>
      </c>
    </row>
    <row r="50" spans="1:17" ht="13" x14ac:dyDescent="0.3">
      <c r="A50" s="11" t="str">
        <f>IF(Kasblad!B61="","",$A$2)</f>
        <v/>
      </c>
      <c r="B50" s="11" t="str">
        <f>IF(Kasblad!B61="","",$B$2)</f>
        <v/>
      </c>
      <c r="C50" s="60" t="str">
        <f>IF(Kasblad!B61="","",$C$2)</f>
        <v/>
      </c>
      <c r="D50" s="5" t="str">
        <f>IF(Kasblad!B61="","",$D$2)</f>
        <v/>
      </c>
      <c r="E50" s="15" t="str">
        <f>IF(Kasblad!B61="","",$E$2)</f>
        <v/>
      </c>
      <c r="F50" s="6" t="str">
        <f>IF(Kasblad!B61="","",$F$2)</f>
        <v/>
      </c>
      <c r="G50" s="8" t="str">
        <f>IF(Kasblad!B61="","",$G$2)</f>
        <v/>
      </c>
      <c r="H50" s="11"/>
      <c r="I50" s="74" t="str">
        <f>IF(Kasblad!B61="","",Kasblad!N61)</f>
        <v/>
      </c>
      <c r="J50" s="7"/>
      <c r="K50" s="9"/>
      <c r="L50" s="8" t="str">
        <f>IF(Kasblad!B61="","",Kasblad!R61)</f>
        <v/>
      </c>
      <c r="M50" s="9" t="str">
        <f>IF(Kasblad!B61="","",(IF(Kasblad!J61&gt;0,"debit","credit")))</f>
        <v/>
      </c>
      <c r="N50" s="12" t="str">
        <f>IF(Kasblad!B61="","",(Kasblad!D61))</f>
        <v/>
      </c>
      <c r="O50" s="67" t="str">
        <f>IF(Kasblad!B61="","",(Kasblad!P61))</f>
        <v/>
      </c>
      <c r="P50" s="4" t="str">
        <f>IF(Kasblad!B61="","",(Kasblad!V61))</f>
        <v/>
      </c>
      <c r="Q50" s="65" t="str">
        <f>IF(Kasblad!B61="","",(Kasblad!B61))</f>
        <v/>
      </c>
    </row>
    <row r="51" spans="1:17" ht="13" x14ac:dyDescent="0.3">
      <c r="A51" s="11" t="str">
        <f>IF(Kasblad!B62="","",$A$2)</f>
        <v/>
      </c>
      <c r="B51" s="11" t="str">
        <f>IF(Kasblad!B62="","",$B$2)</f>
        <v/>
      </c>
      <c r="C51" s="60" t="str">
        <f>IF(Kasblad!B62="","",$C$2)</f>
        <v/>
      </c>
      <c r="D51" s="5" t="str">
        <f>IF(Kasblad!B62="","",$D$2)</f>
        <v/>
      </c>
      <c r="E51" s="15" t="str">
        <f>IF(Kasblad!B62="","",$E$2)</f>
        <v/>
      </c>
      <c r="F51" s="6" t="str">
        <f>IF(Kasblad!B62="","",$F$2)</f>
        <v/>
      </c>
      <c r="G51" s="8" t="str">
        <f>IF(Kasblad!B62="","",$G$2)</f>
        <v/>
      </c>
      <c r="H51" s="11"/>
      <c r="I51" s="74" t="str">
        <f>IF(Kasblad!B62="","",Kasblad!N62)</f>
        <v/>
      </c>
      <c r="J51" s="7"/>
      <c r="K51" s="9"/>
      <c r="L51" s="8" t="str">
        <f>IF(Kasblad!B62="","",Kasblad!R62)</f>
        <v/>
      </c>
      <c r="M51" s="9" t="str">
        <f>IF(Kasblad!B62="","",(IF(Kasblad!J62&gt;0,"debit","credit")))</f>
        <v/>
      </c>
      <c r="N51" s="12" t="str">
        <f>IF(Kasblad!B62="","",(Kasblad!D62))</f>
        <v/>
      </c>
      <c r="O51" s="67" t="str">
        <f>IF(Kasblad!B62="","",(Kasblad!P62))</f>
        <v/>
      </c>
      <c r="P51" s="4" t="str">
        <f>IF(Kasblad!B62="","",(Kasblad!V62))</f>
        <v/>
      </c>
      <c r="Q51" s="65" t="str">
        <f>IF(Kasblad!B62="","",(Kasblad!B62))</f>
        <v/>
      </c>
    </row>
    <row r="52" spans="1:17" ht="13" x14ac:dyDescent="0.3">
      <c r="A52" s="11" t="str">
        <f>IF(Kasblad!B63="","",$A$2)</f>
        <v/>
      </c>
      <c r="B52" s="11" t="str">
        <f>IF(Kasblad!B63="","",$B$2)</f>
        <v/>
      </c>
      <c r="C52" s="60" t="str">
        <f>IF(Kasblad!B63="","",$C$2)</f>
        <v/>
      </c>
      <c r="D52" s="5" t="str">
        <f>IF(Kasblad!B63="","",$D$2)</f>
        <v/>
      </c>
      <c r="E52" s="15" t="str">
        <f>IF(Kasblad!B63="","",$E$2)</f>
        <v/>
      </c>
      <c r="F52" s="6" t="str">
        <f>IF(Kasblad!B63="","",$F$2)</f>
        <v/>
      </c>
      <c r="G52" s="8" t="str">
        <f>IF(Kasblad!B63="","",$G$2)</f>
        <v/>
      </c>
      <c r="H52" s="11"/>
      <c r="I52" s="74" t="str">
        <f>IF(Kasblad!B63="","",Kasblad!N63)</f>
        <v/>
      </c>
      <c r="J52" s="7"/>
      <c r="K52" s="9"/>
      <c r="L52" s="8" t="str">
        <f>IF(Kasblad!B63="","",Kasblad!R63)</f>
        <v/>
      </c>
      <c r="M52" s="9" t="str">
        <f>IF(Kasblad!B63="","",(IF(Kasblad!J63&gt;0,"debit","credit")))</f>
        <v/>
      </c>
      <c r="N52" s="12" t="str">
        <f>IF(Kasblad!B63="","",(Kasblad!D63))</f>
        <v/>
      </c>
      <c r="O52" s="67" t="str">
        <f>IF(Kasblad!B63="","",(Kasblad!P63))</f>
        <v/>
      </c>
      <c r="P52" s="4" t="str">
        <f>IF(Kasblad!B63="","",(Kasblad!V63))</f>
        <v/>
      </c>
      <c r="Q52" s="65" t="str">
        <f>IF(Kasblad!B63="","",(Kasblad!B63))</f>
        <v/>
      </c>
    </row>
    <row r="53" spans="1:17" ht="13" x14ac:dyDescent="0.3">
      <c r="A53" s="11" t="str">
        <f>IF(Kasblad!B64="","",$A$2)</f>
        <v/>
      </c>
      <c r="B53" s="11" t="str">
        <f>IF(Kasblad!B64="","",$B$2)</f>
        <v/>
      </c>
      <c r="C53" s="60" t="str">
        <f>IF(Kasblad!B64="","",$C$2)</f>
        <v/>
      </c>
      <c r="D53" s="5" t="str">
        <f>IF(Kasblad!B64="","",$D$2)</f>
        <v/>
      </c>
      <c r="E53" s="15" t="str">
        <f>IF(Kasblad!B64="","",$E$2)</f>
        <v/>
      </c>
      <c r="F53" s="6" t="str">
        <f>IF(Kasblad!B64="","",$F$2)</f>
        <v/>
      </c>
      <c r="G53" s="8" t="str">
        <f>IF(Kasblad!B64="","",$G$2)</f>
        <v/>
      </c>
      <c r="H53" s="11"/>
      <c r="I53" s="74" t="str">
        <f>IF(Kasblad!B64="","",Kasblad!N64)</f>
        <v/>
      </c>
      <c r="J53" s="7"/>
      <c r="K53" s="9"/>
      <c r="L53" s="8" t="str">
        <f>IF(Kasblad!B64="","",Kasblad!R64)</f>
        <v/>
      </c>
      <c r="M53" s="9" t="str">
        <f>IF(Kasblad!B64="","",(IF(Kasblad!J64&gt;0,"debit","credit")))</f>
        <v/>
      </c>
      <c r="N53" s="12" t="str">
        <f>IF(Kasblad!B64="","",(Kasblad!D64))</f>
        <v/>
      </c>
      <c r="O53" s="67" t="str">
        <f>IF(Kasblad!B64="","",(Kasblad!P64))</f>
        <v/>
      </c>
      <c r="P53" s="4" t="str">
        <f>IF(Kasblad!B64="","",(Kasblad!V64))</f>
        <v/>
      </c>
      <c r="Q53" s="65" t="str">
        <f>IF(Kasblad!B64="","",(Kasblad!B64))</f>
        <v/>
      </c>
    </row>
    <row r="54" spans="1:17" ht="13" x14ac:dyDescent="0.3">
      <c r="A54" s="11" t="str">
        <f>IF(Kasblad!B65="","",$A$2)</f>
        <v/>
      </c>
      <c r="B54" s="11" t="str">
        <f>IF(Kasblad!B65="","",$B$2)</f>
        <v/>
      </c>
      <c r="C54" s="60" t="str">
        <f>IF(Kasblad!B65="","",$C$2)</f>
        <v/>
      </c>
      <c r="D54" s="5" t="str">
        <f>IF(Kasblad!B65="","",$D$2)</f>
        <v/>
      </c>
      <c r="E54" s="15" t="str">
        <f>IF(Kasblad!B65="","",$E$2)</f>
        <v/>
      </c>
      <c r="F54" s="6" t="str">
        <f>IF(Kasblad!B65="","",$F$2)</f>
        <v/>
      </c>
      <c r="G54" s="8" t="str">
        <f>IF(Kasblad!B65="","",$G$2)</f>
        <v/>
      </c>
      <c r="H54" s="11"/>
      <c r="I54" s="74" t="str">
        <f>IF(Kasblad!B65="","",Kasblad!N65)</f>
        <v/>
      </c>
      <c r="J54" s="7"/>
      <c r="K54" s="9"/>
      <c r="L54" s="8" t="str">
        <f>IF(Kasblad!B65="","",Kasblad!R65)</f>
        <v/>
      </c>
      <c r="M54" s="9" t="str">
        <f>IF(Kasblad!B65="","",(IF(Kasblad!J65&gt;0,"debit","credit")))</f>
        <v/>
      </c>
      <c r="N54" s="12" t="str">
        <f>IF(Kasblad!B65="","",(Kasblad!D65))</f>
        <v/>
      </c>
      <c r="O54" s="67" t="str">
        <f>IF(Kasblad!B65="","",(Kasblad!P65))</f>
        <v/>
      </c>
      <c r="P54" s="4" t="str">
        <f>IF(Kasblad!B65="","",(Kasblad!V65))</f>
        <v/>
      </c>
      <c r="Q54" s="65" t="str">
        <f>IF(Kasblad!B65="","",(Kasblad!B65))</f>
        <v/>
      </c>
    </row>
    <row r="55" spans="1:17" ht="13" x14ac:dyDescent="0.3">
      <c r="A55" s="11" t="str">
        <f>IF(Kasblad!B66="","",$A$2)</f>
        <v/>
      </c>
      <c r="B55" s="11" t="str">
        <f>IF(Kasblad!B66="","",$B$2)</f>
        <v/>
      </c>
      <c r="C55" s="60" t="str">
        <f>IF(Kasblad!B66="","",$C$2)</f>
        <v/>
      </c>
      <c r="D55" s="5" t="str">
        <f>IF(Kasblad!B66="","",$D$2)</f>
        <v/>
      </c>
      <c r="E55" s="15" t="str">
        <f>IF(Kasblad!B66="","",$E$2)</f>
        <v/>
      </c>
      <c r="F55" s="6" t="str">
        <f>IF(Kasblad!B66="","",$F$2)</f>
        <v/>
      </c>
      <c r="G55" s="8" t="str">
        <f>IF(Kasblad!B66="","",$G$2)</f>
        <v/>
      </c>
      <c r="H55" s="11"/>
      <c r="I55" s="74" t="str">
        <f>IF(Kasblad!B66="","",Kasblad!N66)</f>
        <v/>
      </c>
      <c r="J55" s="7"/>
      <c r="K55" s="9"/>
      <c r="L55" s="8" t="str">
        <f>IF(Kasblad!B66="","",Kasblad!R66)</f>
        <v/>
      </c>
      <c r="M55" s="9" t="str">
        <f>IF(Kasblad!B66="","",(IF(Kasblad!J66&gt;0,"debit","credit")))</f>
        <v/>
      </c>
      <c r="N55" s="12" t="str">
        <f>IF(Kasblad!B66="","",(Kasblad!D66))</f>
        <v/>
      </c>
      <c r="O55" s="67" t="str">
        <f>IF(Kasblad!B66="","",(Kasblad!P66))</f>
        <v/>
      </c>
      <c r="P55" s="4" t="str">
        <f>IF(Kasblad!B66="","",(Kasblad!V66))</f>
        <v/>
      </c>
      <c r="Q55" s="65" t="str">
        <f>IF(Kasblad!B66="","",(Kasblad!B66))</f>
        <v/>
      </c>
    </row>
    <row r="56" spans="1:17" ht="13" x14ac:dyDescent="0.3">
      <c r="A56" s="11" t="str">
        <f>IF(Kasblad!B67="","",$A$2)</f>
        <v/>
      </c>
      <c r="B56" s="11" t="str">
        <f>IF(Kasblad!B67="","",$B$2)</f>
        <v/>
      </c>
      <c r="C56" s="60" t="str">
        <f>IF(Kasblad!B67="","",$C$2)</f>
        <v/>
      </c>
      <c r="D56" s="5" t="str">
        <f>IF(Kasblad!B67="","",$D$2)</f>
        <v/>
      </c>
      <c r="E56" s="15" t="str">
        <f>IF(Kasblad!B67="","",$E$2)</f>
        <v/>
      </c>
      <c r="F56" s="6" t="str">
        <f>IF(Kasblad!B67="","",$F$2)</f>
        <v/>
      </c>
      <c r="G56" s="8" t="str">
        <f>IF(Kasblad!B67="","",$G$2)</f>
        <v/>
      </c>
      <c r="H56" s="11"/>
      <c r="I56" s="74" t="str">
        <f>IF(Kasblad!B67="","",Kasblad!N67)</f>
        <v/>
      </c>
      <c r="J56" s="7"/>
      <c r="K56" s="9"/>
      <c r="L56" s="8" t="str">
        <f>IF(Kasblad!B67="","",Kasblad!R67)</f>
        <v/>
      </c>
      <c r="M56" s="9" t="str">
        <f>IF(Kasblad!B67="","",(IF(Kasblad!J67&gt;0,"debit","credit")))</f>
        <v/>
      </c>
      <c r="N56" s="12" t="str">
        <f>IF(Kasblad!B67="","",(Kasblad!D67))</f>
        <v/>
      </c>
      <c r="O56" s="67" t="str">
        <f>IF(Kasblad!B67="","",(Kasblad!P67))</f>
        <v/>
      </c>
      <c r="P56" s="4" t="str">
        <f>IF(Kasblad!B67="","",(Kasblad!V67))</f>
        <v/>
      </c>
      <c r="Q56" s="65" t="str">
        <f>IF(Kasblad!B67="","",(Kasblad!B67))</f>
        <v/>
      </c>
    </row>
    <row r="57" spans="1:17" ht="13" x14ac:dyDescent="0.3">
      <c r="A57" s="11" t="str">
        <f>IF(Kasblad!B68="","",$A$2)</f>
        <v/>
      </c>
      <c r="B57" s="11" t="str">
        <f>IF(Kasblad!B68="","",$B$2)</f>
        <v/>
      </c>
      <c r="C57" s="60" t="str">
        <f>IF(Kasblad!B68="","",$C$2)</f>
        <v/>
      </c>
      <c r="D57" s="5" t="str">
        <f>IF(Kasblad!B68="","",$D$2)</f>
        <v/>
      </c>
      <c r="E57" s="15" t="str">
        <f>IF(Kasblad!B68="","",$E$2)</f>
        <v/>
      </c>
      <c r="F57" s="6" t="str">
        <f>IF(Kasblad!B68="","",$F$2)</f>
        <v/>
      </c>
      <c r="G57" s="8" t="str">
        <f>IF(Kasblad!B68="","",$G$2)</f>
        <v/>
      </c>
      <c r="H57" s="11"/>
      <c r="I57" s="74" t="str">
        <f>IF(Kasblad!B68="","",Kasblad!N68)</f>
        <v/>
      </c>
      <c r="J57" s="7"/>
      <c r="K57" s="9"/>
      <c r="L57" s="8" t="str">
        <f>IF(Kasblad!B68="","",Kasblad!R68)</f>
        <v/>
      </c>
      <c r="M57" s="9" t="str">
        <f>IF(Kasblad!B68="","",(IF(Kasblad!J68&gt;0,"debit","credit")))</f>
        <v/>
      </c>
      <c r="N57" s="12" t="str">
        <f>IF(Kasblad!B68="","",(Kasblad!D68))</f>
        <v/>
      </c>
      <c r="O57" s="67" t="str">
        <f>IF(Kasblad!B68="","",(Kasblad!P68))</f>
        <v/>
      </c>
      <c r="P57" s="4" t="str">
        <f>IF(Kasblad!B68="","",(Kasblad!V68))</f>
        <v/>
      </c>
      <c r="Q57" s="65" t="str">
        <f>IF(Kasblad!B68="","",(Kasblad!B68))</f>
        <v/>
      </c>
    </row>
    <row r="58" spans="1:17" ht="13" x14ac:dyDescent="0.3">
      <c r="A58" s="11" t="str">
        <f>IF(Kasblad!B69="","",$A$2)</f>
        <v/>
      </c>
      <c r="B58" s="11" t="str">
        <f>IF(Kasblad!B69="","",$B$2)</f>
        <v/>
      </c>
      <c r="C58" s="60" t="str">
        <f>IF(Kasblad!B69="","",$C$2)</f>
        <v/>
      </c>
      <c r="D58" s="5" t="str">
        <f>IF(Kasblad!B69="","",$D$2)</f>
        <v/>
      </c>
      <c r="E58" s="15" t="str">
        <f>IF(Kasblad!B69="","",$E$2)</f>
        <v/>
      </c>
      <c r="F58" s="6" t="str">
        <f>IF(Kasblad!B69="","",$F$2)</f>
        <v/>
      </c>
      <c r="G58" s="8" t="str">
        <f>IF(Kasblad!B69="","",$G$2)</f>
        <v/>
      </c>
      <c r="H58" s="11"/>
      <c r="I58" s="74" t="str">
        <f>IF(Kasblad!B69="","",Kasblad!N69)</f>
        <v/>
      </c>
      <c r="J58" s="7"/>
      <c r="K58" s="9"/>
      <c r="L58" s="8" t="str">
        <f>IF(Kasblad!B69="","",Kasblad!R69)</f>
        <v/>
      </c>
      <c r="M58" s="9" t="str">
        <f>IF(Kasblad!B69="","",(IF(Kasblad!J69&gt;0,"debit","credit")))</f>
        <v/>
      </c>
      <c r="N58" s="12" t="str">
        <f>IF(Kasblad!B69="","",(Kasblad!D69))</f>
        <v/>
      </c>
      <c r="O58" s="67" t="str">
        <f>IF(Kasblad!B69="","",(Kasblad!P69))</f>
        <v/>
      </c>
      <c r="P58" s="4" t="str">
        <f>IF(Kasblad!B69="","",(Kasblad!V69))</f>
        <v/>
      </c>
      <c r="Q58" s="65" t="str">
        <f>IF(Kasblad!B69="","",(Kasblad!B69))</f>
        <v/>
      </c>
    </row>
    <row r="59" spans="1:17" ht="13" x14ac:dyDescent="0.3">
      <c r="A59" s="11" t="str">
        <f>IF(Kasblad!B70="","",$A$2)</f>
        <v/>
      </c>
      <c r="B59" s="11" t="str">
        <f>IF(Kasblad!B70="","",$B$2)</f>
        <v/>
      </c>
      <c r="C59" s="60" t="str">
        <f>IF(Kasblad!B70="","",$C$2)</f>
        <v/>
      </c>
      <c r="D59" s="5" t="str">
        <f>IF(Kasblad!B70="","",$D$2)</f>
        <v/>
      </c>
      <c r="E59" s="15" t="str">
        <f>IF(Kasblad!B70="","",$E$2)</f>
        <v/>
      </c>
      <c r="F59" s="6" t="str">
        <f>IF(Kasblad!B70="","",$F$2)</f>
        <v/>
      </c>
      <c r="G59" s="8" t="str">
        <f>IF(Kasblad!B70="","",$G$2)</f>
        <v/>
      </c>
      <c r="H59" s="11"/>
      <c r="I59" s="74" t="str">
        <f>IF(Kasblad!B70="","",Kasblad!N70)</f>
        <v/>
      </c>
      <c r="J59" s="7"/>
      <c r="K59" s="9"/>
      <c r="L59" s="8" t="str">
        <f>IF(Kasblad!B70="","",Kasblad!R70)</f>
        <v/>
      </c>
      <c r="M59" s="9" t="str">
        <f>IF(Kasblad!B70="","",(IF(Kasblad!J70&gt;0,"debit","credit")))</f>
        <v/>
      </c>
      <c r="N59" s="12" t="str">
        <f>IF(Kasblad!B70="","",(Kasblad!D70))</f>
        <v/>
      </c>
      <c r="O59" s="67" t="str">
        <f>IF(Kasblad!B70="","",(Kasblad!P70))</f>
        <v/>
      </c>
      <c r="P59" s="4" t="str">
        <f>IF(Kasblad!B70="","",(Kasblad!V70))</f>
        <v/>
      </c>
      <c r="Q59" s="65" t="str">
        <f>IF(Kasblad!B70="","",(Kasblad!B70))</f>
        <v/>
      </c>
    </row>
    <row r="60" spans="1:17" ht="13" x14ac:dyDescent="0.3">
      <c r="A60" s="11" t="str">
        <f>IF(Kasblad!B71="","",$A$2)</f>
        <v/>
      </c>
      <c r="B60" s="11" t="str">
        <f>IF(Kasblad!B71="","",$B$2)</f>
        <v/>
      </c>
      <c r="C60" s="60" t="str">
        <f>IF(Kasblad!B71="","",$C$2)</f>
        <v/>
      </c>
      <c r="D60" s="5" t="str">
        <f>IF(Kasblad!B71="","",$D$2)</f>
        <v/>
      </c>
      <c r="E60" s="15" t="str">
        <f>IF(Kasblad!B71="","",$E$2)</f>
        <v/>
      </c>
      <c r="F60" s="6" t="str">
        <f>IF(Kasblad!B71="","",$F$2)</f>
        <v/>
      </c>
      <c r="G60" s="8" t="str">
        <f>IF(Kasblad!B71="","",$G$2)</f>
        <v/>
      </c>
      <c r="H60" s="11"/>
      <c r="I60" s="74" t="str">
        <f>IF(Kasblad!B71="","",Kasblad!N71)</f>
        <v/>
      </c>
      <c r="J60" s="7"/>
      <c r="K60" s="9"/>
      <c r="L60" s="8" t="str">
        <f>IF(Kasblad!B71="","",Kasblad!R71)</f>
        <v/>
      </c>
      <c r="M60" s="9" t="str">
        <f>IF(Kasblad!B71="","",(IF(Kasblad!J71&gt;0,"debit","credit")))</f>
        <v/>
      </c>
      <c r="N60" s="12" t="str">
        <f>IF(Kasblad!B71="","",(Kasblad!D71))</f>
        <v/>
      </c>
      <c r="O60" s="67" t="str">
        <f>IF(Kasblad!B71="","",(Kasblad!P71))</f>
        <v/>
      </c>
      <c r="P60" s="4" t="str">
        <f>IF(Kasblad!B71="","",(Kasblad!V71))</f>
        <v/>
      </c>
      <c r="Q60" s="65" t="str">
        <f>IF(Kasblad!B71="","",(Kasblad!B71))</f>
        <v/>
      </c>
    </row>
    <row r="61" spans="1:17" ht="13" x14ac:dyDescent="0.3">
      <c r="A61" s="11" t="str">
        <f>IF(Kasblad!B72="","",$A$2)</f>
        <v/>
      </c>
      <c r="B61" s="11" t="str">
        <f>IF(Kasblad!B72="","",$B$2)</f>
        <v/>
      </c>
      <c r="C61" s="60" t="str">
        <f>IF(Kasblad!B72="","",$C$2)</f>
        <v/>
      </c>
      <c r="D61" s="5" t="str">
        <f>IF(Kasblad!B72="","",$D$2)</f>
        <v/>
      </c>
      <c r="E61" s="15" t="str">
        <f>IF(Kasblad!B72="","",$E$2)</f>
        <v/>
      </c>
      <c r="F61" s="6" t="str">
        <f>IF(Kasblad!B72="","",$F$2)</f>
        <v/>
      </c>
      <c r="G61" s="8" t="str">
        <f>IF(Kasblad!B72="","",$G$2)</f>
        <v/>
      </c>
      <c r="H61" s="11"/>
      <c r="I61" s="74" t="str">
        <f>IF(Kasblad!B72="","",Kasblad!N72)</f>
        <v/>
      </c>
      <c r="J61" s="7"/>
      <c r="K61" s="9"/>
      <c r="L61" s="8" t="str">
        <f>IF(Kasblad!B72="","",Kasblad!R72)</f>
        <v/>
      </c>
      <c r="M61" s="9" t="str">
        <f>IF(Kasblad!B72="","",(IF(Kasblad!J72&gt;0,"debit","credit")))</f>
        <v/>
      </c>
      <c r="N61" s="12" t="str">
        <f>IF(Kasblad!B72="","",(Kasblad!D72))</f>
        <v/>
      </c>
      <c r="O61" s="67" t="str">
        <f>IF(Kasblad!B72="","",(Kasblad!P72))</f>
        <v/>
      </c>
      <c r="P61" s="4" t="str">
        <f>IF(Kasblad!B72="","",(Kasblad!V72))</f>
        <v/>
      </c>
      <c r="Q61" s="65" t="str">
        <f>IF(Kasblad!B72="","",(Kasblad!B72))</f>
        <v/>
      </c>
    </row>
    <row r="62" spans="1:17" ht="13" x14ac:dyDescent="0.3">
      <c r="A62" s="11" t="str">
        <f>IF(Kasblad!B73="","",$A$2)</f>
        <v/>
      </c>
      <c r="B62" s="11" t="str">
        <f>IF(Kasblad!B73="","",$B$2)</f>
        <v/>
      </c>
      <c r="C62" s="60" t="str">
        <f>IF(Kasblad!B73="","",$C$2)</f>
        <v/>
      </c>
      <c r="D62" s="5" t="str">
        <f>IF(Kasblad!B73="","",$D$2)</f>
        <v/>
      </c>
      <c r="E62" s="15" t="str">
        <f>IF(Kasblad!B73="","",$E$2)</f>
        <v/>
      </c>
      <c r="F62" s="6" t="str">
        <f>IF(Kasblad!B73="","",$F$2)</f>
        <v/>
      </c>
      <c r="G62" s="8" t="str">
        <f>IF(Kasblad!B73="","",$G$2)</f>
        <v/>
      </c>
      <c r="H62" s="11"/>
      <c r="I62" s="74" t="str">
        <f>IF(Kasblad!B73="","",Kasblad!N73)</f>
        <v/>
      </c>
      <c r="J62" s="7"/>
      <c r="K62" s="9"/>
      <c r="L62" s="8" t="str">
        <f>IF(Kasblad!B73="","",Kasblad!R73)</f>
        <v/>
      </c>
      <c r="M62" s="9" t="str">
        <f>IF(Kasblad!B73="","",(IF(Kasblad!J73&gt;0,"debit","credit")))</f>
        <v/>
      </c>
      <c r="N62" s="12" t="str">
        <f>IF(Kasblad!B73="","",(Kasblad!D73))</f>
        <v/>
      </c>
      <c r="O62" s="67" t="str">
        <f>IF(Kasblad!B73="","",(Kasblad!P73))</f>
        <v/>
      </c>
      <c r="P62" s="4" t="str">
        <f>IF(Kasblad!B73="","",(Kasblad!V73))</f>
        <v/>
      </c>
      <c r="Q62" s="65" t="str">
        <f>IF(Kasblad!B73="","",(Kasblad!B73))</f>
        <v/>
      </c>
    </row>
    <row r="63" spans="1:17" ht="13" x14ac:dyDescent="0.3">
      <c r="A63" s="11" t="str">
        <f>IF(Kasblad!B74="","",$A$2)</f>
        <v/>
      </c>
      <c r="B63" s="11" t="str">
        <f>IF(Kasblad!B74="","",$B$2)</f>
        <v/>
      </c>
      <c r="C63" s="60" t="str">
        <f>IF(Kasblad!B74="","",$C$2)</f>
        <v/>
      </c>
      <c r="D63" s="5" t="str">
        <f>IF(Kasblad!B74="","",$D$2)</f>
        <v/>
      </c>
      <c r="E63" s="15" t="str">
        <f>IF(Kasblad!B74="","",$E$2)</f>
        <v/>
      </c>
      <c r="F63" s="6" t="str">
        <f>IF(Kasblad!B74="","",$F$2)</f>
        <v/>
      </c>
      <c r="G63" s="8" t="str">
        <f>IF(Kasblad!B74="","",$G$2)</f>
        <v/>
      </c>
      <c r="H63" s="11"/>
      <c r="I63" s="74" t="str">
        <f>IF(Kasblad!B74="","",Kasblad!N74)</f>
        <v/>
      </c>
      <c r="J63" s="7"/>
      <c r="K63" s="9"/>
      <c r="L63" s="8" t="str">
        <f>IF(Kasblad!B74="","",Kasblad!R74)</f>
        <v/>
      </c>
      <c r="M63" s="9" t="str">
        <f>IF(Kasblad!B74="","",(IF(Kasblad!J74&gt;0,"debit","credit")))</f>
        <v/>
      </c>
      <c r="N63" s="12" t="str">
        <f>IF(Kasblad!B74="","",(Kasblad!D74))</f>
        <v/>
      </c>
      <c r="O63" s="67" t="str">
        <f>IF(Kasblad!B74="","",(Kasblad!P74))</f>
        <v/>
      </c>
      <c r="P63" s="4" t="str">
        <f>IF(Kasblad!B74="","",(Kasblad!V74))</f>
        <v/>
      </c>
      <c r="Q63" s="65" t="str">
        <f>IF(Kasblad!B74="","",(Kasblad!B74))</f>
        <v/>
      </c>
    </row>
    <row r="64" spans="1:17" ht="13" x14ac:dyDescent="0.3">
      <c r="A64" s="11" t="str">
        <f>IF(Kasblad!B75="","",$A$2)</f>
        <v/>
      </c>
      <c r="B64" s="11" t="str">
        <f>IF(Kasblad!B75="","",$B$2)</f>
        <v/>
      </c>
      <c r="C64" s="60" t="str">
        <f>IF(Kasblad!B75="","",$C$2)</f>
        <v/>
      </c>
      <c r="D64" s="5" t="str">
        <f>IF(Kasblad!B75="","",$D$2)</f>
        <v/>
      </c>
      <c r="E64" s="15" t="str">
        <f>IF(Kasblad!B75="","",$E$2)</f>
        <v/>
      </c>
      <c r="F64" s="6" t="str">
        <f>IF(Kasblad!B75="","",$F$2)</f>
        <v/>
      </c>
      <c r="G64" s="8" t="str">
        <f>IF(Kasblad!B75="","",$G$2)</f>
        <v/>
      </c>
      <c r="H64" s="11"/>
      <c r="I64" s="74" t="str">
        <f>IF(Kasblad!B75="","",Kasblad!N75)</f>
        <v/>
      </c>
      <c r="J64" s="7"/>
      <c r="K64" s="9"/>
      <c r="L64" s="8" t="str">
        <f>IF(Kasblad!B75="","",Kasblad!R75)</f>
        <v/>
      </c>
      <c r="M64" s="9" t="str">
        <f>IF(Kasblad!B75="","",(IF(Kasblad!J75&gt;0,"debit","credit")))</f>
        <v/>
      </c>
      <c r="N64" s="12" t="str">
        <f>IF(Kasblad!B75="","",(Kasblad!D75))</f>
        <v/>
      </c>
      <c r="O64" s="67" t="str">
        <f>IF(Kasblad!B75="","",(Kasblad!P75))</f>
        <v/>
      </c>
      <c r="P64" s="4" t="str">
        <f>IF(Kasblad!B75="","",(Kasblad!V75))</f>
        <v/>
      </c>
      <c r="Q64" s="65" t="str">
        <f>IF(Kasblad!B75="","",(Kasblad!B75))</f>
        <v/>
      </c>
    </row>
    <row r="65" spans="1:17" ht="13" x14ac:dyDescent="0.3">
      <c r="A65" s="11" t="str">
        <f>IF(Kasblad!B76="","",$A$2)</f>
        <v/>
      </c>
      <c r="B65" s="11" t="str">
        <f>IF(Kasblad!B76="","",$B$2)</f>
        <v/>
      </c>
      <c r="C65" s="60" t="str">
        <f>IF(Kasblad!B76="","",$C$2)</f>
        <v/>
      </c>
      <c r="D65" s="5" t="str">
        <f>IF(Kasblad!B76="","",$D$2)</f>
        <v/>
      </c>
      <c r="E65" s="15" t="str">
        <f>IF(Kasblad!B76="","",$E$2)</f>
        <v/>
      </c>
      <c r="F65" s="6" t="str">
        <f>IF(Kasblad!B76="","",$F$2)</f>
        <v/>
      </c>
      <c r="G65" s="8" t="str">
        <f>IF(Kasblad!B76="","",$G$2)</f>
        <v/>
      </c>
      <c r="H65" s="11"/>
      <c r="I65" s="74" t="str">
        <f>IF(Kasblad!B76="","",Kasblad!N76)</f>
        <v/>
      </c>
      <c r="J65" s="7"/>
      <c r="K65" s="9"/>
      <c r="L65" s="8" t="str">
        <f>IF(Kasblad!B76="","",Kasblad!R76)</f>
        <v/>
      </c>
      <c r="M65" s="9" t="str">
        <f>IF(Kasblad!B76="","",(IF(Kasblad!J76&gt;0,"debit","credit")))</f>
        <v/>
      </c>
      <c r="N65" s="12" t="str">
        <f>IF(Kasblad!B76="","",(Kasblad!D76))</f>
        <v/>
      </c>
      <c r="O65" s="67" t="str">
        <f>IF(Kasblad!B76="","",(Kasblad!P76))</f>
        <v/>
      </c>
      <c r="P65" s="4" t="str">
        <f>IF(Kasblad!B76="","",(Kasblad!V76))</f>
        <v/>
      </c>
      <c r="Q65" s="65" t="str">
        <f>IF(Kasblad!B76="","",(Kasblad!B76))</f>
        <v/>
      </c>
    </row>
    <row r="66" spans="1:17" ht="13" x14ac:dyDescent="0.3">
      <c r="A66" s="11" t="str">
        <f>IF(Kasblad!B77="","",$A$2)</f>
        <v/>
      </c>
      <c r="B66" s="11" t="str">
        <f>IF(Kasblad!B77="","",$B$2)</f>
        <v/>
      </c>
      <c r="C66" s="60" t="str">
        <f>IF(Kasblad!B77="","",$C$2)</f>
        <v/>
      </c>
      <c r="D66" s="5" t="str">
        <f>IF(Kasblad!B77="","",$D$2)</f>
        <v/>
      </c>
      <c r="E66" s="15" t="str">
        <f>IF(Kasblad!B77="","",$E$2)</f>
        <v/>
      </c>
      <c r="F66" s="6" t="str">
        <f>IF(Kasblad!B77="","",$F$2)</f>
        <v/>
      </c>
      <c r="G66" s="8" t="str">
        <f>IF(Kasblad!B77="","",$G$2)</f>
        <v/>
      </c>
      <c r="H66" s="11"/>
      <c r="I66" s="74" t="str">
        <f>IF(Kasblad!B77="","",Kasblad!N77)</f>
        <v/>
      </c>
      <c r="J66" s="7"/>
      <c r="K66" s="9"/>
      <c r="L66" s="8" t="str">
        <f>IF(Kasblad!B77="","",Kasblad!R77)</f>
        <v/>
      </c>
      <c r="M66" s="9" t="str">
        <f>IF(Kasblad!B77="","",(IF(Kasblad!J77&gt;0,"debit","credit")))</f>
        <v/>
      </c>
      <c r="N66" s="12" t="str">
        <f>IF(Kasblad!B77="","",(Kasblad!D77))</f>
        <v/>
      </c>
      <c r="O66" s="67" t="str">
        <f>IF(Kasblad!B77="","",(Kasblad!P77))</f>
        <v/>
      </c>
      <c r="P66" s="4" t="str">
        <f>IF(Kasblad!B77="","",(Kasblad!V77))</f>
        <v/>
      </c>
      <c r="Q66" s="65" t="str">
        <f>IF(Kasblad!B77="","",(Kasblad!B77))</f>
        <v/>
      </c>
    </row>
    <row r="67" spans="1:17" ht="13" x14ac:dyDescent="0.3">
      <c r="A67" s="11" t="str">
        <f>IF(Kasblad!B78="","",$A$2)</f>
        <v/>
      </c>
      <c r="B67" s="11" t="str">
        <f>IF(Kasblad!B78="","",$B$2)</f>
        <v/>
      </c>
      <c r="C67" s="60" t="str">
        <f>IF(Kasblad!B78="","",$C$2)</f>
        <v/>
      </c>
      <c r="D67" s="5" t="str">
        <f>IF(Kasblad!B78="","",$D$2)</f>
        <v/>
      </c>
      <c r="E67" s="15" t="str">
        <f>IF(Kasblad!B78="","",$E$2)</f>
        <v/>
      </c>
      <c r="F67" s="6" t="str">
        <f>IF(Kasblad!B78="","",$F$2)</f>
        <v/>
      </c>
      <c r="G67" s="8" t="str">
        <f>IF(Kasblad!B78="","",$G$2)</f>
        <v/>
      </c>
      <c r="H67" s="11"/>
      <c r="I67" s="74" t="str">
        <f>IF(Kasblad!B78="","",Kasblad!N78)</f>
        <v/>
      </c>
      <c r="J67" s="7"/>
      <c r="K67" s="9"/>
      <c r="L67" s="8" t="str">
        <f>IF(Kasblad!B78="","",Kasblad!R78)</f>
        <v/>
      </c>
      <c r="M67" s="9" t="str">
        <f>IF(Kasblad!B78="","",(IF(Kasblad!J78&gt;0,"debit","credit")))</f>
        <v/>
      </c>
      <c r="N67" s="12" t="str">
        <f>IF(Kasblad!B78="","",(Kasblad!D78))</f>
        <v/>
      </c>
      <c r="O67" s="67" t="str">
        <f>IF(Kasblad!B78="","",(Kasblad!P78))</f>
        <v/>
      </c>
      <c r="P67" s="4" t="str">
        <f>IF(Kasblad!B78="","",(Kasblad!V78))</f>
        <v/>
      </c>
      <c r="Q67" s="65" t="str">
        <f>IF(Kasblad!B78="","",(Kasblad!B78))</f>
        <v/>
      </c>
    </row>
    <row r="68" spans="1:17" ht="13" x14ac:dyDescent="0.3">
      <c r="A68" s="11" t="str">
        <f>IF(Kasblad!B79="","",$A$2)</f>
        <v/>
      </c>
      <c r="B68" s="11" t="str">
        <f>IF(Kasblad!B79="","",$B$2)</f>
        <v/>
      </c>
      <c r="C68" s="60" t="str">
        <f>IF(Kasblad!B79="","",$C$2)</f>
        <v/>
      </c>
      <c r="D68" s="5" t="str">
        <f>IF(Kasblad!B79="","",$D$2)</f>
        <v/>
      </c>
      <c r="E68" s="15" t="str">
        <f>IF(Kasblad!B79="","",$E$2)</f>
        <v/>
      </c>
      <c r="F68" s="6" t="str">
        <f>IF(Kasblad!B79="","",$F$2)</f>
        <v/>
      </c>
      <c r="G68" s="8" t="str">
        <f>IF(Kasblad!B79="","",$G$2)</f>
        <v/>
      </c>
      <c r="H68" s="11"/>
      <c r="I68" s="74" t="str">
        <f>IF(Kasblad!B79="","",Kasblad!N79)</f>
        <v/>
      </c>
      <c r="J68" s="7"/>
      <c r="K68" s="9"/>
      <c r="L68" s="8" t="str">
        <f>IF(Kasblad!B79="","",Kasblad!R79)</f>
        <v/>
      </c>
      <c r="M68" s="9" t="str">
        <f>IF(Kasblad!B79="","",(IF(Kasblad!J79&gt;0,"debit","credit")))</f>
        <v/>
      </c>
      <c r="N68" s="12" t="str">
        <f>IF(Kasblad!B79="","",(Kasblad!D79))</f>
        <v/>
      </c>
      <c r="O68" s="67" t="str">
        <f>IF(Kasblad!B79="","",(Kasblad!P79))</f>
        <v/>
      </c>
      <c r="P68" s="4" t="str">
        <f>IF(Kasblad!B79="","",(Kasblad!V79))</f>
        <v/>
      </c>
      <c r="Q68" s="65" t="str">
        <f>IF(Kasblad!B79="","",(Kasblad!B79))</f>
        <v/>
      </c>
    </row>
    <row r="69" spans="1:17" ht="13" x14ac:dyDescent="0.3">
      <c r="A69" s="11" t="str">
        <f>IF(Kasblad!B80="","",$A$2)</f>
        <v/>
      </c>
      <c r="B69" s="11" t="str">
        <f>IF(Kasblad!B80="","",$B$2)</f>
        <v/>
      </c>
      <c r="C69" s="60" t="str">
        <f>IF(Kasblad!B80="","",$C$2)</f>
        <v/>
      </c>
      <c r="D69" s="5" t="str">
        <f>IF(Kasblad!B80="","",$D$2)</f>
        <v/>
      </c>
      <c r="E69" s="15" t="str">
        <f>IF(Kasblad!B80="","",$E$2)</f>
        <v/>
      </c>
      <c r="F69" s="6" t="str">
        <f>IF(Kasblad!B80="","",$F$2)</f>
        <v/>
      </c>
      <c r="G69" s="8" t="str">
        <f>IF(Kasblad!B80="","",$G$2)</f>
        <v/>
      </c>
      <c r="H69" s="11"/>
      <c r="I69" s="74" t="str">
        <f>IF(Kasblad!B80="","",Kasblad!N80)</f>
        <v/>
      </c>
      <c r="J69" s="7"/>
      <c r="K69" s="9"/>
      <c r="L69" s="8" t="str">
        <f>IF(Kasblad!B80="","",Kasblad!R80)</f>
        <v/>
      </c>
      <c r="M69" s="9" t="str">
        <f>IF(Kasblad!B80="","",(IF(Kasblad!J80&gt;0,"debit","credit")))</f>
        <v/>
      </c>
      <c r="N69" s="12" t="str">
        <f>IF(Kasblad!B80="","",(Kasblad!D80))</f>
        <v/>
      </c>
      <c r="O69" s="67" t="str">
        <f>IF(Kasblad!B80="","",(Kasblad!P80))</f>
        <v/>
      </c>
      <c r="P69" s="4" t="str">
        <f>IF(Kasblad!B80="","",(Kasblad!V80))</f>
        <v/>
      </c>
      <c r="Q69" s="65" t="str">
        <f>IF(Kasblad!B80="","",(Kasblad!B80))</f>
        <v/>
      </c>
    </row>
    <row r="70" spans="1:17" ht="13" x14ac:dyDescent="0.3">
      <c r="A70" s="11" t="str">
        <f>IF(Kasblad!B81="","",$A$2)</f>
        <v/>
      </c>
      <c r="B70" s="11" t="str">
        <f>IF(Kasblad!B81="","",$B$2)</f>
        <v/>
      </c>
      <c r="C70" s="60" t="str">
        <f>IF(Kasblad!B81="","",$C$2)</f>
        <v/>
      </c>
      <c r="D70" s="5" t="str">
        <f>IF(Kasblad!B81="","",$D$2)</f>
        <v/>
      </c>
      <c r="E70" s="15" t="str">
        <f>IF(Kasblad!B81="","",$E$2)</f>
        <v/>
      </c>
      <c r="F70" s="6" t="str">
        <f>IF(Kasblad!B81="","",$F$2)</f>
        <v/>
      </c>
      <c r="G70" s="8" t="str">
        <f>IF(Kasblad!B81="","",$G$2)</f>
        <v/>
      </c>
      <c r="H70" s="11"/>
      <c r="I70" s="74" t="str">
        <f>IF(Kasblad!B81="","",Kasblad!N81)</f>
        <v/>
      </c>
      <c r="J70" s="7"/>
      <c r="K70" s="9"/>
      <c r="L70" s="8" t="str">
        <f>IF(Kasblad!B81="","",Kasblad!R81)</f>
        <v/>
      </c>
      <c r="M70" s="9" t="str">
        <f>IF(Kasblad!B81="","",(IF(Kasblad!J81&gt;0,"debit","credit")))</f>
        <v/>
      </c>
      <c r="N70" s="12" t="str">
        <f>IF(Kasblad!B81="","",(Kasblad!D81))</f>
        <v/>
      </c>
      <c r="O70" s="67" t="str">
        <f>IF(Kasblad!B81="","",(Kasblad!P81))</f>
        <v/>
      </c>
      <c r="P70" s="4" t="str">
        <f>IF(Kasblad!B81="","",(Kasblad!V81))</f>
        <v/>
      </c>
      <c r="Q70" s="65" t="str">
        <f>IF(Kasblad!B81="","",(Kasblad!B81))</f>
        <v/>
      </c>
    </row>
    <row r="71" spans="1:17" ht="13" x14ac:dyDescent="0.3">
      <c r="A71" s="11" t="str">
        <f>IF(Kasblad!B82="","",$A$2)</f>
        <v/>
      </c>
      <c r="B71" s="11" t="str">
        <f>IF(Kasblad!B82="","",$B$2)</f>
        <v/>
      </c>
      <c r="C71" s="60" t="str">
        <f>IF(Kasblad!B82="","",$C$2)</f>
        <v/>
      </c>
      <c r="D71" s="5" t="str">
        <f>IF(Kasblad!B82="","",$D$2)</f>
        <v/>
      </c>
      <c r="E71" s="15" t="str">
        <f>IF(Kasblad!B82="","",$E$2)</f>
        <v/>
      </c>
      <c r="F71" s="6" t="str">
        <f>IF(Kasblad!B82="","",$F$2)</f>
        <v/>
      </c>
      <c r="G71" s="8" t="str">
        <f>IF(Kasblad!B82="","",$G$2)</f>
        <v/>
      </c>
      <c r="H71" s="11"/>
      <c r="I71" s="74" t="str">
        <f>IF(Kasblad!B82="","",Kasblad!N82)</f>
        <v/>
      </c>
      <c r="J71" s="7"/>
      <c r="K71" s="9"/>
      <c r="L71" s="8" t="str">
        <f>IF(Kasblad!B82="","",Kasblad!R82)</f>
        <v/>
      </c>
      <c r="M71" s="9" t="str">
        <f>IF(Kasblad!B82="","",(IF(Kasblad!J82&gt;0,"debit","credit")))</f>
        <v/>
      </c>
      <c r="N71" s="12" t="str">
        <f>IF(Kasblad!B82="","",(Kasblad!D82))</f>
        <v/>
      </c>
      <c r="O71" s="67" t="str">
        <f>IF(Kasblad!B82="","",(Kasblad!P82))</f>
        <v/>
      </c>
      <c r="P71" s="4" t="str">
        <f>IF(Kasblad!B82="","",(Kasblad!V82))</f>
        <v/>
      </c>
      <c r="Q71" s="65" t="str">
        <f>IF(Kasblad!B82="","",(Kasblad!B82))</f>
        <v/>
      </c>
    </row>
    <row r="72" spans="1:17" ht="13" x14ac:dyDescent="0.3">
      <c r="A72" s="11" t="str">
        <f>IF(Kasblad!B83="","",$A$2)</f>
        <v/>
      </c>
      <c r="B72" s="11" t="str">
        <f>IF(Kasblad!B83="","",$B$2)</f>
        <v/>
      </c>
      <c r="C72" s="60" t="str">
        <f>IF(Kasblad!B83="","",$C$2)</f>
        <v/>
      </c>
      <c r="D72" s="5" t="str">
        <f>IF(Kasblad!B83="","",$D$2)</f>
        <v/>
      </c>
      <c r="E72" s="15" t="str">
        <f>IF(Kasblad!B83="","",$E$2)</f>
        <v/>
      </c>
      <c r="F72" s="6" t="str">
        <f>IF(Kasblad!B83="","",$F$2)</f>
        <v/>
      </c>
      <c r="G72" s="8" t="str">
        <f>IF(Kasblad!B83="","",$G$2)</f>
        <v/>
      </c>
      <c r="H72" s="11"/>
      <c r="I72" s="74" t="str">
        <f>IF(Kasblad!B83="","",Kasblad!N83)</f>
        <v/>
      </c>
      <c r="J72" s="7"/>
      <c r="K72" s="9"/>
      <c r="L72" s="8" t="str">
        <f>IF(Kasblad!B83="","",Kasblad!R83)</f>
        <v/>
      </c>
      <c r="M72" s="9" t="str">
        <f>IF(Kasblad!B83="","",(IF(Kasblad!J83&gt;0,"debit","credit")))</f>
        <v/>
      </c>
      <c r="N72" s="12" t="str">
        <f>IF(Kasblad!B83="","",(Kasblad!D83))</f>
        <v/>
      </c>
      <c r="O72" s="67" t="str">
        <f>IF(Kasblad!B83="","",(Kasblad!P83))</f>
        <v/>
      </c>
      <c r="P72" s="4" t="str">
        <f>IF(Kasblad!B83="","",(Kasblad!V83))</f>
        <v/>
      </c>
      <c r="Q72" s="65" t="str">
        <f>IF(Kasblad!B83="","",(Kasblad!B83))</f>
        <v/>
      </c>
    </row>
    <row r="73" spans="1:17" ht="13" x14ac:dyDescent="0.3">
      <c r="A73" s="11" t="str">
        <f>IF(Kasblad!B84="","",$A$2)</f>
        <v/>
      </c>
      <c r="B73" s="11" t="str">
        <f>IF(Kasblad!B84="","",$B$2)</f>
        <v/>
      </c>
      <c r="C73" s="60" t="str">
        <f>IF(Kasblad!B84="","",$C$2)</f>
        <v/>
      </c>
      <c r="D73" s="5" t="str">
        <f>IF(Kasblad!B84="","",$D$2)</f>
        <v/>
      </c>
      <c r="E73" s="15" t="str">
        <f>IF(Kasblad!B84="","",$E$2)</f>
        <v/>
      </c>
      <c r="F73" s="6" t="str">
        <f>IF(Kasblad!B84="","",$F$2)</f>
        <v/>
      </c>
      <c r="G73" s="8" t="str">
        <f>IF(Kasblad!B84="","",$G$2)</f>
        <v/>
      </c>
      <c r="H73" s="11"/>
      <c r="I73" s="74" t="str">
        <f>IF(Kasblad!B84="","",Kasblad!N84)</f>
        <v/>
      </c>
      <c r="J73" s="7"/>
      <c r="K73" s="9"/>
      <c r="L73" s="8" t="str">
        <f>IF(Kasblad!B84="","",Kasblad!R84)</f>
        <v/>
      </c>
      <c r="M73" s="9" t="str">
        <f>IF(Kasblad!B84="","",(IF(Kasblad!J84&gt;0,"debit","credit")))</f>
        <v/>
      </c>
      <c r="N73" s="12" t="str">
        <f>IF(Kasblad!B84="","",(Kasblad!D84))</f>
        <v/>
      </c>
      <c r="O73" s="67" t="str">
        <f>IF(Kasblad!B84="","",(Kasblad!P84))</f>
        <v/>
      </c>
      <c r="P73" s="4" t="str">
        <f>IF(Kasblad!B84="","",(Kasblad!V84))</f>
        <v/>
      </c>
      <c r="Q73" s="65" t="str">
        <f>IF(Kasblad!B84="","",(Kasblad!B84))</f>
        <v/>
      </c>
    </row>
    <row r="74" spans="1:17" ht="13" x14ac:dyDescent="0.3">
      <c r="A74" s="11" t="str">
        <f>IF(Kasblad!B85="","",$A$2)</f>
        <v/>
      </c>
      <c r="B74" s="11" t="str">
        <f>IF(Kasblad!B85="","",$B$2)</f>
        <v/>
      </c>
      <c r="C74" s="60" t="str">
        <f>IF(Kasblad!B85="","",$C$2)</f>
        <v/>
      </c>
      <c r="D74" s="5" t="str">
        <f>IF(Kasblad!B85="","",$D$2)</f>
        <v/>
      </c>
      <c r="E74" s="15" t="str">
        <f>IF(Kasblad!B85="","",$E$2)</f>
        <v/>
      </c>
      <c r="F74" s="6" t="str">
        <f>IF(Kasblad!B85="","",$F$2)</f>
        <v/>
      </c>
      <c r="G74" s="8" t="str">
        <f>IF(Kasblad!B85="","",$G$2)</f>
        <v/>
      </c>
      <c r="H74" s="11"/>
      <c r="I74" s="74" t="str">
        <f>IF(Kasblad!B85="","",Kasblad!N85)</f>
        <v/>
      </c>
      <c r="J74" s="7"/>
      <c r="K74" s="9"/>
      <c r="L74" s="8" t="str">
        <f>IF(Kasblad!B85="","",Kasblad!R85)</f>
        <v/>
      </c>
      <c r="M74" s="9" t="str">
        <f>IF(Kasblad!B85="","",(IF(Kasblad!J85&gt;0,"debit","credit")))</f>
        <v/>
      </c>
      <c r="N74" s="12" t="str">
        <f>IF(Kasblad!B85="","",(Kasblad!D85))</f>
        <v/>
      </c>
      <c r="O74" s="67" t="str">
        <f>IF(Kasblad!B85="","",(Kasblad!P85))</f>
        <v/>
      </c>
      <c r="P74" s="4" t="str">
        <f>IF(Kasblad!B85="","",(Kasblad!V85))</f>
        <v/>
      </c>
      <c r="Q74" s="65" t="str">
        <f>IF(Kasblad!B85="","",(Kasblad!B85))</f>
        <v/>
      </c>
    </row>
    <row r="75" spans="1:17" ht="13" x14ac:dyDescent="0.3">
      <c r="A75" s="11" t="str">
        <f>IF(Kasblad!B86="","",$A$2)</f>
        <v/>
      </c>
      <c r="B75" s="11" t="str">
        <f>IF(Kasblad!B86="","",$B$2)</f>
        <v/>
      </c>
      <c r="C75" s="60" t="str">
        <f>IF(Kasblad!B86="","",$C$2)</f>
        <v/>
      </c>
      <c r="D75" s="5" t="str">
        <f>IF(Kasblad!B86="","",$D$2)</f>
        <v/>
      </c>
      <c r="E75" s="15" t="str">
        <f>IF(Kasblad!B86="","",$E$2)</f>
        <v/>
      </c>
      <c r="F75" s="6" t="str">
        <f>IF(Kasblad!B86="","",$F$2)</f>
        <v/>
      </c>
      <c r="G75" s="8" t="str">
        <f>IF(Kasblad!B86="","",$G$2)</f>
        <v/>
      </c>
      <c r="H75" s="11"/>
      <c r="I75" s="74" t="str">
        <f>IF(Kasblad!B86="","",Kasblad!N86)</f>
        <v/>
      </c>
      <c r="J75" s="7"/>
      <c r="K75" s="9"/>
      <c r="L75" s="8" t="str">
        <f>IF(Kasblad!B86="","",Kasblad!R86)</f>
        <v/>
      </c>
      <c r="M75" s="9" t="str">
        <f>IF(Kasblad!B86="","",(IF(Kasblad!J86&gt;0,"debit","credit")))</f>
        <v/>
      </c>
      <c r="N75" s="12" t="str">
        <f>IF(Kasblad!B86="","",(Kasblad!D86))</f>
        <v/>
      </c>
      <c r="O75" s="67" t="str">
        <f>IF(Kasblad!B86="","",(Kasblad!P86))</f>
        <v/>
      </c>
      <c r="P75" s="4" t="str">
        <f>IF(Kasblad!B86="","",(Kasblad!V86))</f>
        <v/>
      </c>
      <c r="Q75" s="65" t="str">
        <f>IF(Kasblad!B86="","",(Kasblad!B86))</f>
        <v/>
      </c>
    </row>
    <row r="76" spans="1:17" ht="13" x14ac:dyDescent="0.3">
      <c r="A76" s="11" t="str">
        <f>IF(Kasblad!B87="","",$A$2)</f>
        <v/>
      </c>
      <c r="B76" s="11" t="str">
        <f>IF(Kasblad!B87="","",$B$2)</f>
        <v/>
      </c>
      <c r="C76" s="60" t="str">
        <f>IF(Kasblad!B87="","",$C$2)</f>
        <v/>
      </c>
      <c r="D76" s="5" t="str">
        <f>IF(Kasblad!B87="","",$D$2)</f>
        <v/>
      </c>
      <c r="E76" s="15" t="str">
        <f>IF(Kasblad!B87="","",$E$2)</f>
        <v/>
      </c>
      <c r="F76" s="6" t="str">
        <f>IF(Kasblad!B87="","",$F$2)</f>
        <v/>
      </c>
      <c r="G76" s="8" t="str">
        <f>IF(Kasblad!B87="","",$G$2)</f>
        <v/>
      </c>
      <c r="H76" s="11"/>
      <c r="I76" s="74" t="str">
        <f>IF(Kasblad!B87="","",Kasblad!N87)</f>
        <v/>
      </c>
      <c r="J76" s="7"/>
      <c r="K76" s="9"/>
      <c r="L76" s="8" t="str">
        <f>IF(Kasblad!B87="","",Kasblad!R87)</f>
        <v/>
      </c>
      <c r="M76" s="9" t="str">
        <f>IF(Kasblad!B87="","",(IF(Kasblad!J87&gt;0,"debit","credit")))</f>
        <v/>
      </c>
      <c r="N76" s="12" t="str">
        <f>IF(Kasblad!B87="","",(Kasblad!D87))</f>
        <v/>
      </c>
      <c r="O76" s="67" t="str">
        <f>IF(Kasblad!B87="","",(Kasblad!P87))</f>
        <v/>
      </c>
      <c r="P76" s="4" t="str">
        <f>IF(Kasblad!B87="","",(Kasblad!V87))</f>
        <v/>
      </c>
      <c r="Q76" s="65" t="str">
        <f>IF(Kasblad!B87="","",(Kasblad!B87))</f>
        <v/>
      </c>
    </row>
    <row r="77" spans="1:17" ht="13" x14ac:dyDescent="0.3">
      <c r="A77" s="11" t="str">
        <f>IF(Kasblad!B88="","",$A$2)</f>
        <v/>
      </c>
      <c r="B77" s="11" t="str">
        <f>IF(Kasblad!B88="","",$B$2)</f>
        <v/>
      </c>
      <c r="C77" s="60" t="str">
        <f>IF(Kasblad!B88="","",$C$2)</f>
        <v/>
      </c>
      <c r="D77" s="5" t="str">
        <f>IF(Kasblad!B88="","",$D$2)</f>
        <v/>
      </c>
      <c r="E77" s="15" t="str">
        <f>IF(Kasblad!B88="","",$E$2)</f>
        <v/>
      </c>
      <c r="F77" s="6" t="str">
        <f>IF(Kasblad!B88="","",$F$2)</f>
        <v/>
      </c>
      <c r="G77" s="8" t="str">
        <f>IF(Kasblad!B88="","",$G$2)</f>
        <v/>
      </c>
      <c r="H77" s="11"/>
      <c r="I77" s="74" t="str">
        <f>IF(Kasblad!B88="","",Kasblad!N88)</f>
        <v/>
      </c>
      <c r="J77" s="7"/>
      <c r="K77" s="9"/>
      <c r="L77" s="8" t="str">
        <f>IF(Kasblad!B88="","",Kasblad!R88)</f>
        <v/>
      </c>
      <c r="M77" s="9" t="str">
        <f>IF(Kasblad!B88="","",(IF(Kasblad!J88&gt;0,"debit","credit")))</f>
        <v/>
      </c>
      <c r="N77" s="12" t="str">
        <f>IF(Kasblad!B88="","",(Kasblad!D88))</f>
        <v/>
      </c>
      <c r="O77" s="67" t="str">
        <f>IF(Kasblad!B88="","",(Kasblad!P88))</f>
        <v/>
      </c>
      <c r="P77" s="4" t="str">
        <f>IF(Kasblad!B88="","",(Kasblad!V88))</f>
        <v/>
      </c>
      <c r="Q77" s="65" t="str">
        <f>IF(Kasblad!B88="","",(Kasblad!B88))</f>
        <v/>
      </c>
    </row>
    <row r="78" spans="1:17" ht="13" x14ac:dyDescent="0.3">
      <c r="A78" s="11" t="str">
        <f>IF(Kasblad!B89="","",$A$2)</f>
        <v/>
      </c>
      <c r="B78" s="11" t="str">
        <f>IF(Kasblad!B89="","",$B$2)</f>
        <v/>
      </c>
      <c r="C78" s="60" t="str">
        <f>IF(Kasblad!B89="","",$C$2)</f>
        <v/>
      </c>
      <c r="D78" s="5" t="str">
        <f>IF(Kasblad!B89="","",$D$2)</f>
        <v/>
      </c>
      <c r="E78" s="15" t="str">
        <f>IF(Kasblad!B89="","",$E$2)</f>
        <v/>
      </c>
      <c r="F78" s="6" t="str">
        <f>IF(Kasblad!B89="","",$F$2)</f>
        <v/>
      </c>
      <c r="G78" s="8" t="str">
        <f>IF(Kasblad!B89="","",$G$2)</f>
        <v/>
      </c>
      <c r="H78" s="11"/>
      <c r="I78" s="74" t="str">
        <f>IF(Kasblad!B89="","",Kasblad!N89)</f>
        <v/>
      </c>
      <c r="J78" s="7"/>
      <c r="K78" s="9"/>
      <c r="L78" s="8" t="str">
        <f>IF(Kasblad!B89="","",Kasblad!R89)</f>
        <v/>
      </c>
      <c r="M78" s="9" t="str">
        <f>IF(Kasblad!B89="","",(IF(Kasblad!J89&gt;0,"debit","credit")))</f>
        <v/>
      </c>
      <c r="N78" s="12" t="str">
        <f>IF(Kasblad!B89="","",(Kasblad!D89))</f>
        <v/>
      </c>
      <c r="O78" s="67" t="str">
        <f>IF(Kasblad!B89="","",(Kasblad!P89))</f>
        <v/>
      </c>
      <c r="P78" s="4" t="str">
        <f>IF(Kasblad!B89="","",(Kasblad!V89))</f>
        <v/>
      </c>
      <c r="Q78" s="65" t="str">
        <f>IF(Kasblad!B89="","",(Kasblad!B89))</f>
        <v/>
      </c>
    </row>
    <row r="79" spans="1:17" ht="13" x14ac:dyDescent="0.3">
      <c r="A79" s="11" t="str">
        <f>IF(Kasblad!B90="","",$A$2)</f>
        <v/>
      </c>
      <c r="B79" s="11" t="str">
        <f>IF(Kasblad!B90="","",$B$2)</f>
        <v/>
      </c>
      <c r="C79" s="60" t="str">
        <f>IF(Kasblad!B90="","",$C$2)</f>
        <v/>
      </c>
      <c r="D79" s="5" t="str">
        <f>IF(Kasblad!B90="","",$D$2)</f>
        <v/>
      </c>
      <c r="E79" s="15" t="str">
        <f>IF(Kasblad!B90="","",$E$2)</f>
        <v/>
      </c>
      <c r="F79" s="6" t="str">
        <f>IF(Kasblad!B90="","",$F$2)</f>
        <v/>
      </c>
      <c r="G79" s="8" t="str">
        <f>IF(Kasblad!B90="","",$G$2)</f>
        <v/>
      </c>
      <c r="H79" s="11"/>
      <c r="I79" s="74" t="str">
        <f>IF(Kasblad!B90="","",Kasblad!N90)</f>
        <v/>
      </c>
      <c r="J79" s="7"/>
      <c r="K79" s="9"/>
      <c r="L79" s="8" t="str">
        <f>IF(Kasblad!B90="","",Kasblad!R90)</f>
        <v/>
      </c>
      <c r="M79" s="9" t="str">
        <f>IF(Kasblad!B90="","",(IF(Kasblad!J90&gt;0,"debit","credit")))</f>
        <v/>
      </c>
      <c r="N79" s="12" t="str">
        <f>IF(Kasblad!B90="","",(Kasblad!D90))</f>
        <v/>
      </c>
      <c r="O79" s="67" t="str">
        <f>IF(Kasblad!B90="","",(Kasblad!P90))</f>
        <v/>
      </c>
      <c r="P79" s="4" t="str">
        <f>IF(Kasblad!B90="","",(Kasblad!V90))</f>
        <v/>
      </c>
      <c r="Q79" s="65" t="str">
        <f>IF(Kasblad!B90="","",(Kasblad!B90))</f>
        <v/>
      </c>
    </row>
    <row r="80" spans="1:17" ht="13" x14ac:dyDescent="0.3">
      <c r="A80" s="11" t="str">
        <f>IF(Kasblad!B91="","",$A$2)</f>
        <v/>
      </c>
      <c r="B80" s="11" t="str">
        <f>IF(Kasblad!B91="","",$B$2)</f>
        <v/>
      </c>
      <c r="C80" s="60" t="str">
        <f>IF(Kasblad!B91="","",$C$2)</f>
        <v/>
      </c>
      <c r="D80" s="5" t="str">
        <f>IF(Kasblad!B91="","",$D$2)</f>
        <v/>
      </c>
      <c r="E80" s="15" t="str">
        <f>IF(Kasblad!B91="","",$E$2)</f>
        <v/>
      </c>
      <c r="F80" s="6" t="str">
        <f>IF(Kasblad!B91="","",$F$2)</f>
        <v/>
      </c>
      <c r="G80" s="8" t="str">
        <f>IF(Kasblad!B91="","",$G$2)</f>
        <v/>
      </c>
      <c r="H80" s="11"/>
      <c r="I80" s="74" t="str">
        <f>IF(Kasblad!B91="","",Kasblad!N91)</f>
        <v/>
      </c>
      <c r="J80" s="7"/>
      <c r="K80" s="9"/>
      <c r="L80" s="8" t="str">
        <f>IF(Kasblad!B91="","",Kasblad!R91)</f>
        <v/>
      </c>
      <c r="M80" s="9" t="str">
        <f>IF(Kasblad!B91="","",(IF(Kasblad!J91&gt;0,"debit","credit")))</f>
        <v/>
      </c>
      <c r="N80" s="12" t="str">
        <f>IF(Kasblad!B91="","",(Kasblad!D91))</f>
        <v/>
      </c>
      <c r="O80" s="67" t="str">
        <f>IF(Kasblad!B91="","",(Kasblad!P91))</f>
        <v/>
      </c>
      <c r="P80" s="4" t="str">
        <f>IF(Kasblad!B91="","",(Kasblad!V91))</f>
        <v/>
      </c>
      <c r="Q80" s="65" t="str">
        <f>IF(Kasblad!B91="","",(Kasblad!B91))</f>
        <v/>
      </c>
    </row>
    <row r="81" spans="1:17" ht="13" x14ac:dyDescent="0.3">
      <c r="A81" s="11" t="str">
        <f>IF(Kasblad!B92="","",$A$2)</f>
        <v/>
      </c>
      <c r="B81" s="11" t="str">
        <f>IF(Kasblad!B92="","",$B$2)</f>
        <v/>
      </c>
      <c r="C81" s="60" t="str">
        <f>IF(Kasblad!B92="","",$C$2)</f>
        <v/>
      </c>
      <c r="D81" s="5" t="str">
        <f>IF(Kasblad!B92="","",$D$2)</f>
        <v/>
      </c>
      <c r="E81" s="15" t="str">
        <f>IF(Kasblad!B92="","",$E$2)</f>
        <v/>
      </c>
      <c r="F81" s="6" t="str">
        <f>IF(Kasblad!B92="","",$F$2)</f>
        <v/>
      </c>
      <c r="G81" s="8" t="str">
        <f>IF(Kasblad!B92="","",$G$2)</f>
        <v/>
      </c>
      <c r="H81" s="11"/>
      <c r="I81" s="74" t="str">
        <f>IF(Kasblad!B92="","",Kasblad!N92)</f>
        <v/>
      </c>
      <c r="J81" s="7"/>
      <c r="K81" s="9"/>
      <c r="L81" s="8" t="str">
        <f>IF(Kasblad!B92="","",Kasblad!R92)</f>
        <v/>
      </c>
      <c r="M81" s="9" t="str">
        <f>IF(Kasblad!B92="","",(IF(Kasblad!J92&gt;0,"debit","credit")))</f>
        <v/>
      </c>
      <c r="N81" s="12" t="str">
        <f>IF(Kasblad!B92="","",(Kasblad!D92))</f>
        <v/>
      </c>
      <c r="O81" s="67" t="str">
        <f>IF(Kasblad!B92="","",(Kasblad!P92))</f>
        <v/>
      </c>
      <c r="P81" s="4" t="str">
        <f>IF(Kasblad!B92="","",(Kasblad!V92))</f>
        <v/>
      </c>
      <c r="Q81" s="65" t="str">
        <f>IF(Kasblad!B92="","",(Kasblad!B92))</f>
        <v/>
      </c>
    </row>
    <row r="82" spans="1:17" ht="13" x14ac:dyDescent="0.3">
      <c r="A82" s="11" t="str">
        <f>IF(Kasblad!B93="","",$A$2)</f>
        <v/>
      </c>
      <c r="B82" s="11" t="str">
        <f>IF(Kasblad!B93="","",$B$2)</f>
        <v/>
      </c>
      <c r="C82" s="60" t="str">
        <f>IF(Kasblad!B93="","",$C$2)</f>
        <v/>
      </c>
      <c r="D82" s="5" t="str">
        <f>IF(Kasblad!B93="","",$D$2)</f>
        <v/>
      </c>
      <c r="E82" s="15" t="str">
        <f>IF(Kasblad!B93="","",$E$2)</f>
        <v/>
      </c>
      <c r="F82" s="6" t="str">
        <f>IF(Kasblad!B93="","",$F$2)</f>
        <v/>
      </c>
      <c r="G82" s="8" t="str">
        <f>IF(Kasblad!B93="","",$G$2)</f>
        <v/>
      </c>
      <c r="H82" s="11"/>
      <c r="I82" s="74" t="str">
        <f>IF(Kasblad!B93="","",Kasblad!N93)</f>
        <v/>
      </c>
      <c r="J82" s="7"/>
      <c r="K82" s="9"/>
      <c r="L82" s="8" t="str">
        <f>IF(Kasblad!B93="","",Kasblad!R93)</f>
        <v/>
      </c>
      <c r="M82" s="9" t="str">
        <f>IF(Kasblad!B93="","",(IF(Kasblad!J93&gt;0,"debit","credit")))</f>
        <v/>
      </c>
      <c r="N82" s="12" t="str">
        <f>IF(Kasblad!B93="","",(Kasblad!D93))</f>
        <v/>
      </c>
      <c r="O82" s="67" t="str">
        <f>IF(Kasblad!B93="","",(Kasblad!P93))</f>
        <v/>
      </c>
      <c r="P82" s="4" t="str">
        <f>IF(Kasblad!B93="","",(Kasblad!V93))</f>
        <v/>
      </c>
      <c r="Q82" s="65" t="str">
        <f>IF(Kasblad!B93="","",(Kasblad!B93))</f>
        <v/>
      </c>
    </row>
    <row r="83" spans="1:17" ht="13" x14ac:dyDescent="0.3">
      <c r="A83" s="11" t="str">
        <f>IF(Kasblad!B94="","",$A$2)</f>
        <v/>
      </c>
      <c r="B83" s="11" t="str">
        <f>IF(Kasblad!B94="","",$B$2)</f>
        <v/>
      </c>
      <c r="C83" s="60" t="str">
        <f>IF(Kasblad!B94="","",$C$2)</f>
        <v/>
      </c>
      <c r="D83" s="5" t="str">
        <f>IF(Kasblad!B94="","",$D$2)</f>
        <v/>
      </c>
      <c r="E83" s="15" t="str">
        <f>IF(Kasblad!B94="","",$E$2)</f>
        <v/>
      </c>
      <c r="F83" s="6" t="str">
        <f>IF(Kasblad!B94="","",$F$2)</f>
        <v/>
      </c>
      <c r="G83" s="8" t="str">
        <f>IF(Kasblad!B94="","",$G$2)</f>
        <v/>
      </c>
      <c r="H83" s="11"/>
      <c r="I83" s="74" t="str">
        <f>IF(Kasblad!B94="","",Kasblad!N94)</f>
        <v/>
      </c>
      <c r="J83" s="7"/>
      <c r="K83" s="9"/>
      <c r="L83" s="8" t="str">
        <f>IF(Kasblad!B94="","",Kasblad!R94)</f>
        <v/>
      </c>
      <c r="M83" s="9" t="str">
        <f>IF(Kasblad!B94="","",(IF(Kasblad!J94&gt;0,"debit","credit")))</f>
        <v/>
      </c>
      <c r="N83" s="12" t="str">
        <f>IF(Kasblad!B94="","",(Kasblad!D94))</f>
        <v/>
      </c>
      <c r="O83" s="67" t="str">
        <f>IF(Kasblad!B94="","",(Kasblad!P94))</f>
        <v/>
      </c>
      <c r="P83" s="4" t="str">
        <f>IF(Kasblad!B94="","",(Kasblad!V94))</f>
        <v/>
      </c>
      <c r="Q83" s="65" t="str">
        <f>IF(Kasblad!B94="","",(Kasblad!B94))</f>
        <v/>
      </c>
    </row>
    <row r="84" spans="1:17" ht="13" x14ac:dyDescent="0.3">
      <c r="A84" s="11" t="str">
        <f>IF(Kasblad!B95="","",$A$2)</f>
        <v/>
      </c>
      <c r="B84" s="11" t="str">
        <f>IF(Kasblad!B95="","",$B$2)</f>
        <v/>
      </c>
      <c r="C84" s="60" t="str">
        <f>IF(Kasblad!B95="","",$C$2)</f>
        <v/>
      </c>
      <c r="D84" s="5" t="str">
        <f>IF(Kasblad!B95="","",$D$2)</f>
        <v/>
      </c>
      <c r="E84" s="15" t="str">
        <f>IF(Kasblad!B95="","",$E$2)</f>
        <v/>
      </c>
      <c r="F84" s="6" t="str">
        <f>IF(Kasblad!B95="","",$F$2)</f>
        <v/>
      </c>
      <c r="G84" s="8" t="str">
        <f>IF(Kasblad!B95="","",$G$2)</f>
        <v/>
      </c>
      <c r="H84" s="11"/>
      <c r="I84" s="74" t="str">
        <f>IF(Kasblad!B95="","",Kasblad!N95)</f>
        <v/>
      </c>
      <c r="J84" s="7"/>
      <c r="K84" s="9"/>
      <c r="L84" s="8" t="str">
        <f>IF(Kasblad!B95="","",Kasblad!R95)</f>
        <v/>
      </c>
      <c r="M84" s="9" t="str">
        <f>IF(Kasblad!B95="","",(IF(Kasblad!J95&gt;0,"debit","credit")))</f>
        <v/>
      </c>
      <c r="N84" s="12" t="str">
        <f>IF(Kasblad!B95="","",(Kasblad!D95))</f>
        <v/>
      </c>
      <c r="O84" s="67" t="str">
        <f>IF(Kasblad!B95="","",(Kasblad!P95))</f>
        <v/>
      </c>
      <c r="P84" s="4" t="str">
        <f>IF(Kasblad!B95="","",(Kasblad!V95))</f>
        <v/>
      </c>
      <c r="Q84" s="65" t="str">
        <f>IF(Kasblad!B95="","",(Kasblad!B95))</f>
        <v/>
      </c>
    </row>
    <row r="85" spans="1:17" ht="13" x14ac:dyDescent="0.3">
      <c r="A85" s="11" t="str">
        <f>IF(Kasblad!B96="","",$A$2)</f>
        <v/>
      </c>
      <c r="B85" s="11" t="str">
        <f>IF(Kasblad!B96="","",$B$2)</f>
        <v/>
      </c>
      <c r="C85" s="60" t="str">
        <f>IF(Kasblad!B96="","",$C$2)</f>
        <v/>
      </c>
      <c r="D85" s="5" t="str">
        <f>IF(Kasblad!B96="","",$D$2)</f>
        <v/>
      </c>
      <c r="E85" s="15" t="str">
        <f>IF(Kasblad!B96="","",$E$2)</f>
        <v/>
      </c>
      <c r="F85" s="6" t="str">
        <f>IF(Kasblad!B96="","",$F$2)</f>
        <v/>
      </c>
      <c r="G85" s="8" t="str">
        <f>IF(Kasblad!B96="","",$G$2)</f>
        <v/>
      </c>
      <c r="H85" s="11"/>
      <c r="I85" s="74" t="str">
        <f>IF(Kasblad!B96="","",Kasblad!N96)</f>
        <v/>
      </c>
      <c r="J85" s="7"/>
      <c r="K85" s="9"/>
      <c r="L85" s="8" t="str">
        <f>IF(Kasblad!B96="","",Kasblad!R96)</f>
        <v/>
      </c>
      <c r="M85" s="9" t="str">
        <f>IF(Kasblad!B96="","",(IF(Kasblad!J96&gt;0,"debit","credit")))</f>
        <v/>
      </c>
      <c r="N85" s="12" t="str">
        <f>IF(Kasblad!B96="","",(Kasblad!D96))</f>
        <v/>
      </c>
      <c r="O85" s="67" t="str">
        <f>IF(Kasblad!B96="","",(Kasblad!P96))</f>
        <v/>
      </c>
      <c r="P85" s="4" t="str">
        <f>IF(Kasblad!B96="","",(Kasblad!V96))</f>
        <v/>
      </c>
      <c r="Q85" s="65" t="str">
        <f>IF(Kasblad!B96="","",(Kasblad!B96))</f>
        <v/>
      </c>
    </row>
    <row r="86" spans="1:17" ht="13" x14ac:dyDescent="0.3">
      <c r="A86" s="11" t="str">
        <f>IF(Kasblad!B97="","",$A$2)</f>
        <v/>
      </c>
      <c r="B86" s="11" t="str">
        <f>IF(Kasblad!B97="","",$B$2)</f>
        <v/>
      </c>
      <c r="C86" s="60" t="str">
        <f>IF(Kasblad!B97="","",$C$2)</f>
        <v/>
      </c>
      <c r="D86" s="5" t="str">
        <f>IF(Kasblad!B97="","",$D$2)</f>
        <v/>
      </c>
      <c r="E86" s="15" t="str">
        <f>IF(Kasblad!B97="","",$E$2)</f>
        <v/>
      </c>
      <c r="F86" s="6" t="str">
        <f>IF(Kasblad!B97="","",$F$2)</f>
        <v/>
      </c>
      <c r="G86" s="8" t="str">
        <f>IF(Kasblad!B97="","",$G$2)</f>
        <v/>
      </c>
      <c r="H86" s="11"/>
      <c r="I86" s="74" t="str">
        <f>IF(Kasblad!B97="","",Kasblad!N97)</f>
        <v/>
      </c>
      <c r="J86" s="7"/>
      <c r="K86" s="9"/>
      <c r="L86" s="8" t="str">
        <f>IF(Kasblad!B97="","",Kasblad!R97)</f>
        <v/>
      </c>
      <c r="M86" s="9" t="str">
        <f>IF(Kasblad!B97="","",(IF(Kasblad!J97&gt;0,"debit","credit")))</f>
        <v/>
      </c>
      <c r="N86" s="12" t="str">
        <f>IF(Kasblad!B97="","",(Kasblad!D97))</f>
        <v/>
      </c>
      <c r="O86" s="67" t="str">
        <f>IF(Kasblad!B97="","",(Kasblad!P97))</f>
        <v/>
      </c>
      <c r="P86" s="4" t="str">
        <f>IF(Kasblad!B97="","",(Kasblad!V97))</f>
        <v/>
      </c>
      <c r="Q86" s="65" t="str">
        <f>IF(Kasblad!B97="","",(Kasblad!B97))</f>
        <v/>
      </c>
    </row>
    <row r="87" spans="1:17" ht="13" x14ac:dyDescent="0.3">
      <c r="A87" s="11" t="str">
        <f>IF(Kasblad!B98="","",$A$2)</f>
        <v/>
      </c>
      <c r="B87" s="11" t="str">
        <f>IF(Kasblad!B98="","",$B$2)</f>
        <v/>
      </c>
      <c r="C87" s="60" t="str">
        <f>IF(Kasblad!B98="","",$C$2)</f>
        <v/>
      </c>
      <c r="D87" s="5" t="str">
        <f>IF(Kasblad!B98="","",$D$2)</f>
        <v/>
      </c>
      <c r="E87" s="15" t="str">
        <f>IF(Kasblad!B98="","",$E$2)</f>
        <v/>
      </c>
      <c r="F87" s="6" t="str">
        <f>IF(Kasblad!B98="","",$F$2)</f>
        <v/>
      </c>
      <c r="G87" s="8" t="str">
        <f>IF(Kasblad!B98="","",$G$2)</f>
        <v/>
      </c>
      <c r="H87" s="11"/>
      <c r="I87" s="74" t="str">
        <f>IF(Kasblad!B98="","",Kasblad!N98)</f>
        <v/>
      </c>
      <c r="J87" s="7"/>
      <c r="K87" s="9"/>
      <c r="L87" s="8" t="str">
        <f>IF(Kasblad!B98="","",Kasblad!R98)</f>
        <v/>
      </c>
      <c r="M87" s="9" t="str">
        <f>IF(Kasblad!B98="","",(IF(Kasblad!J98&gt;0,"debit","credit")))</f>
        <v/>
      </c>
      <c r="N87" s="12" t="str">
        <f>IF(Kasblad!B98="","",(Kasblad!D98))</f>
        <v/>
      </c>
      <c r="O87" s="67" t="str">
        <f>IF(Kasblad!B98="","",(Kasblad!P98))</f>
        <v/>
      </c>
      <c r="P87" s="4" t="str">
        <f>IF(Kasblad!B98="","",(Kasblad!V98))</f>
        <v/>
      </c>
      <c r="Q87" s="65" t="str">
        <f>IF(Kasblad!B98="","",(Kasblad!B98))</f>
        <v/>
      </c>
    </row>
    <row r="88" spans="1:17" ht="13" x14ac:dyDescent="0.3">
      <c r="A88" s="11" t="str">
        <f>IF(Kasblad!B99="","",$A$2)</f>
        <v/>
      </c>
      <c r="B88" s="11" t="str">
        <f>IF(Kasblad!B99="","",$B$2)</f>
        <v/>
      </c>
      <c r="C88" s="60" t="str">
        <f>IF(Kasblad!B99="","",$C$2)</f>
        <v/>
      </c>
      <c r="D88" s="5" t="str">
        <f>IF(Kasblad!B99="","",$D$2)</f>
        <v/>
      </c>
      <c r="E88" s="15" t="str">
        <f>IF(Kasblad!B99="","",$E$2)</f>
        <v/>
      </c>
      <c r="F88" s="6" t="str">
        <f>IF(Kasblad!B99="","",$F$2)</f>
        <v/>
      </c>
      <c r="G88" s="8" t="str">
        <f>IF(Kasblad!B99="","",$G$2)</f>
        <v/>
      </c>
      <c r="H88" s="11"/>
      <c r="I88" s="74" t="str">
        <f>IF(Kasblad!B99="","",Kasblad!N99)</f>
        <v/>
      </c>
      <c r="J88" s="7"/>
      <c r="K88" s="9"/>
      <c r="L88" s="8" t="str">
        <f>IF(Kasblad!B99="","",Kasblad!R99)</f>
        <v/>
      </c>
      <c r="M88" s="9" t="str">
        <f>IF(Kasblad!B99="","",(IF(Kasblad!J99&gt;0,"debit","credit")))</f>
        <v/>
      </c>
      <c r="N88" s="12" t="str">
        <f>IF(Kasblad!B99="","",(Kasblad!D99))</f>
        <v/>
      </c>
      <c r="O88" s="67" t="str">
        <f>IF(Kasblad!B99="","",(Kasblad!P99))</f>
        <v/>
      </c>
      <c r="P88" s="4" t="str">
        <f>IF(Kasblad!B99="","",(Kasblad!V99))</f>
        <v/>
      </c>
      <c r="Q88" s="65" t="str">
        <f>IF(Kasblad!B99="","",(Kasblad!B99))</f>
        <v/>
      </c>
    </row>
    <row r="89" spans="1:17" ht="13" x14ac:dyDescent="0.3">
      <c r="A89" s="11" t="str">
        <f>IF(Kasblad!B100="","",$A$2)</f>
        <v/>
      </c>
      <c r="B89" s="11" t="str">
        <f>IF(Kasblad!B100="","",$B$2)</f>
        <v/>
      </c>
      <c r="C89" s="60" t="str">
        <f>IF(Kasblad!B100="","",$C$2)</f>
        <v/>
      </c>
      <c r="D89" s="5" t="str">
        <f>IF(Kasblad!B100="","",$D$2)</f>
        <v/>
      </c>
      <c r="E89" s="15" t="str">
        <f>IF(Kasblad!B100="","",$E$2)</f>
        <v/>
      </c>
      <c r="F89" s="6" t="str">
        <f>IF(Kasblad!B100="","",$F$2)</f>
        <v/>
      </c>
      <c r="G89" s="8" t="str">
        <f>IF(Kasblad!B100="","",$G$2)</f>
        <v/>
      </c>
      <c r="H89" s="11"/>
      <c r="I89" s="74" t="str">
        <f>IF(Kasblad!B100="","",Kasblad!N100)</f>
        <v/>
      </c>
      <c r="J89" s="7"/>
      <c r="K89" s="9"/>
      <c r="L89" s="8" t="str">
        <f>IF(Kasblad!B100="","",Kasblad!R100)</f>
        <v/>
      </c>
      <c r="M89" s="9" t="str">
        <f>IF(Kasblad!B100="","",(IF(Kasblad!J100&gt;0,"debit","credit")))</f>
        <v/>
      </c>
      <c r="N89" s="12" t="str">
        <f>IF(Kasblad!B100="","",(Kasblad!D100))</f>
        <v/>
      </c>
      <c r="O89" s="67" t="str">
        <f>IF(Kasblad!B100="","",(Kasblad!P100))</f>
        <v/>
      </c>
      <c r="P89" s="4" t="str">
        <f>IF(Kasblad!B100="","",(Kasblad!V100))</f>
        <v/>
      </c>
      <c r="Q89" s="65" t="str">
        <f>IF(Kasblad!B100="","",(Kasblad!B100))</f>
        <v/>
      </c>
    </row>
    <row r="90" spans="1:17" ht="13" x14ac:dyDescent="0.3">
      <c r="A90" s="11" t="str">
        <f>IF(Kasblad!B101="","",$A$2)</f>
        <v/>
      </c>
      <c r="B90" s="11" t="str">
        <f>IF(Kasblad!B101="","",$B$2)</f>
        <v/>
      </c>
      <c r="C90" s="60" t="str">
        <f>IF(Kasblad!B101="","",$C$2)</f>
        <v/>
      </c>
      <c r="D90" s="5" t="str">
        <f>IF(Kasblad!B101="","",$D$2)</f>
        <v/>
      </c>
      <c r="E90" s="15" t="str">
        <f>IF(Kasblad!B101="","",$E$2)</f>
        <v/>
      </c>
      <c r="F90" s="6" t="str">
        <f>IF(Kasblad!B101="","",$F$2)</f>
        <v/>
      </c>
      <c r="G90" s="8" t="str">
        <f>IF(Kasblad!B101="","",$G$2)</f>
        <v/>
      </c>
      <c r="H90" s="11"/>
      <c r="I90" s="74" t="str">
        <f>IF(Kasblad!B101="","",Kasblad!N101)</f>
        <v/>
      </c>
      <c r="J90" s="7"/>
      <c r="K90" s="9"/>
      <c r="L90" s="8" t="str">
        <f>IF(Kasblad!B101="","",Kasblad!R101)</f>
        <v/>
      </c>
      <c r="M90" s="9" t="str">
        <f>IF(Kasblad!B101="","",(IF(Kasblad!J101&gt;0,"debit","credit")))</f>
        <v/>
      </c>
      <c r="N90" s="12" t="str">
        <f>IF(Kasblad!B101="","",(Kasblad!D101))</f>
        <v/>
      </c>
      <c r="O90" s="67" t="str">
        <f>IF(Kasblad!B101="","",(Kasblad!P101))</f>
        <v/>
      </c>
      <c r="P90" s="4" t="str">
        <f>IF(Kasblad!B101="","",(Kasblad!V101))</f>
        <v/>
      </c>
      <c r="Q90" s="65" t="str">
        <f>IF(Kasblad!B101="","",(Kasblad!B101))</f>
        <v/>
      </c>
    </row>
    <row r="91" spans="1:17" ht="13" x14ac:dyDescent="0.3">
      <c r="A91" s="11" t="str">
        <f>IF(Kasblad!B102="","",$A$2)</f>
        <v/>
      </c>
      <c r="B91" s="11" t="str">
        <f>IF(Kasblad!B102="","",$B$2)</f>
        <v/>
      </c>
      <c r="C91" s="60" t="str">
        <f>IF(Kasblad!B102="","",$C$2)</f>
        <v/>
      </c>
      <c r="D91" s="5" t="str">
        <f>IF(Kasblad!B102="","",$D$2)</f>
        <v/>
      </c>
      <c r="E91" s="15" t="str">
        <f>IF(Kasblad!B102="","",$E$2)</f>
        <v/>
      </c>
      <c r="F91" s="6" t="str">
        <f>IF(Kasblad!B102="","",$F$2)</f>
        <v/>
      </c>
      <c r="G91" s="8" t="str">
        <f>IF(Kasblad!B102="","",$G$2)</f>
        <v/>
      </c>
      <c r="H91" s="11"/>
      <c r="I91" s="74" t="str">
        <f>IF(Kasblad!B102="","",Kasblad!N102)</f>
        <v/>
      </c>
      <c r="J91" s="7"/>
      <c r="K91" s="9"/>
      <c r="L91" s="8" t="str">
        <f>IF(Kasblad!B102="","",Kasblad!R102)</f>
        <v/>
      </c>
      <c r="M91" s="9" t="str">
        <f>IF(Kasblad!B102="","",(IF(Kasblad!J102&gt;0,"debit","credit")))</f>
        <v/>
      </c>
      <c r="N91" s="12" t="str">
        <f>IF(Kasblad!B102="","",(Kasblad!D102))</f>
        <v/>
      </c>
      <c r="O91" s="67" t="str">
        <f>IF(Kasblad!B102="","",(Kasblad!P102))</f>
        <v/>
      </c>
      <c r="P91" s="4" t="str">
        <f>IF(Kasblad!B102="","",(Kasblad!V102))</f>
        <v/>
      </c>
      <c r="Q91" s="65" t="str">
        <f>IF(Kasblad!B102="","",(Kasblad!B102))</f>
        <v/>
      </c>
    </row>
    <row r="92" spans="1:17" ht="13" x14ac:dyDescent="0.3">
      <c r="A92" s="11" t="str">
        <f>IF(Kasblad!B103="","",$A$2)</f>
        <v/>
      </c>
      <c r="B92" s="11" t="str">
        <f>IF(Kasblad!B103="","",$B$2)</f>
        <v/>
      </c>
      <c r="C92" s="60" t="str">
        <f>IF(Kasblad!B103="","",$C$2)</f>
        <v/>
      </c>
      <c r="D92" s="5" t="str">
        <f>IF(Kasblad!B103="","",$D$2)</f>
        <v/>
      </c>
      <c r="E92" s="15" t="str">
        <f>IF(Kasblad!B103="","",$E$2)</f>
        <v/>
      </c>
      <c r="F92" s="6" t="str">
        <f>IF(Kasblad!B103="","",$F$2)</f>
        <v/>
      </c>
      <c r="G92" s="8" t="str">
        <f>IF(Kasblad!B103="","",$G$2)</f>
        <v/>
      </c>
      <c r="H92" s="11"/>
      <c r="I92" s="74" t="str">
        <f>IF(Kasblad!B103="","",Kasblad!N103)</f>
        <v/>
      </c>
      <c r="J92" s="7"/>
      <c r="K92" s="9"/>
      <c r="L92" s="8" t="str">
        <f>IF(Kasblad!B103="","",Kasblad!R103)</f>
        <v/>
      </c>
      <c r="M92" s="9" t="str">
        <f>IF(Kasblad!B103="","",(IF(Kasblad!J103&gt;0,"debit","credit")))</f>
        <v/>
      </c>
      <c r="N92" s="12" t="str">
        <f>IF(Kasblad!B103="","",(Kasblad!D103))</f>
        <v/>
      </c>
      <c r="O92" s="67" t="str">
        <f>IF(Kasblad!B103="","",(Kasblad!P103))</f>
        <v/>
      </c>
      <c r="P92" s="4" t="str">
        <f>IF(Kasblad!B103="","",(Kasblad!V103))</f>
        <v/>
      </c>
      <c r="Q92" s="65" t="str">
        <f>IF(Kasblad!B103="","",(Kasblad!B103))</f>
        <v/>
      </c>
    </row>
    <row r="93" spans="1:17" ht="13" x14ac:dyDescent="0.3">
      <c r="A93" s="11" t="str">
        <f>IF(Kasblad!B104="","",$A$2)</f>
        <v/>
      </c>
      <c r="B93" s="11" t="str">
        <f>IF(Kasblad!B104="","",$B$2)</f>
        <v/>
      </c>
      <c r="C93" s="60" t="str">
        <f>IF(Kasblad!B104="","",$C$2)</f>
        <v/>
      </c>
      <c r="D93" s="5" t="str">
        <f>IF(Kasblad!B104="","",$D$2)</f>
        <v/>
      </c>
      <c r="E93" s="15" t="str">
        <f>IF(Kasblad!B104="","",$E$2)</f>
        <v/>
      </c>
      <c r="F93" s="6" t="str">
        <f>IF(Kasblad!B104="","",$F$2)</f>
        <v/>
      </c>
      <c r="G93" s="8" t="str">
        <f>IF(Kasblad!B104="","",$G$2)</f>
        <v/>
      </c>
      <c r="H93" s="11"/>
      <c r="I93" s="74" t="str">
        <f>IF(Kasblad!B104="","",Kasblad!N104)</f>
        <v/>
      </c>
      <c r="J93" s="7"/>
      <c r="K93" s="9"/>
      <c r="L93" s="8" t="str">
        <f>IF(Kasblad!B104="","",Kasblad!R104)</f>
        <v/>
      </c>
      <c r="M93" s="9" t="str">
        <f>IF(Kasblad!B104="","",(IF(Kasblad!J104&gt;0,"debit","credit")))</f>
        <v/>
      </c>
      <c r="N93" s="12" t="str">
        <f>IF(Kasblad!B104="","",(Kasblad!D104))</f>
        <v/>
      </c>
      <c r="O93" s="67" t="str">
        <f>IF(Kasblad!B104="","",(Kasblad!P104))</f>
        <v/>
      </c>
      <c r="P93" s="4" t="str">
        <f>IF(Kasblad!B104="","",(Kasblad!V104))</f>
        <v/>
      </c>
      <c r="Q93" s="65" t="str">
        <f>IF(Kasblad!B104="","",(Kasblad!B104))</f>
        <v/>
      </c>
    </row>
    <row r="94" spans="1:17" ht="13" x14ac:dyDescent="0.3">
      <c r="A94" s="11" t="str">
        <f>IF(Kasblad!B105="","",$A$2)</f>
        <v/>
      </c>
      <c r="B94" s="11" t="str">
        <f>IF(Kasblad!B105="","",$B$2)</f>
        <v/>
      </c>
      <c r="C94" s="60" t="str">
        <f>IF(Kasblad!B105="","",$C$2)</f>
        <v/>
      </c>
      <c r="D94" s="5" t="str">
        <f>IF(Kasblad!B105="","",$D$2)</f>
        <v/>
      </c>
      <c r="E94" s="15" t="str">
        <f>IF(Kasblad!B105="","",$E$2)</f>
        <v/>
      </c>
      <c r="F94" s="6" t="str">
        <f>IF(Kasblad!B105="","",$F$2)</f>
        <v/>
      </c>
      <c r="G94" s="8" t="str">
        <f>IF(Kasblad!B105="","",$G$2)</f>
        <v/>
      </c>
      <c r="H94" s="11"/>
      <c r="I94" s="74" t="str">
        <f>IF(Kasblad!B105="","",Kasblad!N105)</f>
        <v/>
      </c>
      <c r="J94" s="7"/>
      <c r="K94" s="9"/>
      <c r="L94" s="8" t="str">
        <f>IF(Kasblad!B105="","",Kasblad!R105)</f>
        <v/>
      </c>
      <c r="M94" s="9" t="str">
        <f>IF(Kasblad!B105="","",(IF(Kasblad!J105&gt;0,"debit","credit")))</f>
        <v/>
      </c>
      <c r="N94" s="12" t="str">
        <f>IF(Kasblad!B105="","",(Kasblad!D105))</f>
        <v/>
      </c>
      <c r="O94" s="67" t="str">
        <f>IF(Kasblad!B105="","",(Kasblad!P105))</f>
        <v/>
      </c>
      <c r="P94" s="4" t="str">
        <f>IF(Kasblad!B105="","",(Kasblad!V105))</f>
        <v/>
      </c>
      <c r="Q94" s="65" t="str">
        <f>IF(Kasblad!B105="","",(Kasblad!B105))</f>
        <v/>
      </c>
    </row>
    <row r="95" spans="1:17" ht="13" x14ac:dyDescent="0.3">
      <c r="A95" s="11" t="str">
        <f>IF(Kasblad!B106="","",$A$2)</f>
        <v/>
      </c>
      <c r="B95" s="11" t="str">
        <f>IF(Kasblad!B106="","",$B$2)</f>
        <v/>
      </c>
      <c r="C95" s="60" t="str">
        <f>IF(Kasblad!B106="","",$C$2)</f>
        <v/>
      </c>
      <c r="D95" s="5" t="str">
        <f>IF(Kasblad!B106="","",$D$2)</f>
        <v/>
      </c>
      <c r="E95" s="15" t="str">
        <f>IF(Kasblad!B106="","",$E$2)</f>
        <v/>
      </c>
      <c r="F95" s="6" t="str">
        <f>IF(Kasblad!B106="","",$F$2)</f>
        <v/>
      </c>
      <c r="G95" s="8" t="str">
        <f>IF(Kasblad!B106="","",$G$2)</f>
        <v/>
      </c>
      <c r="H95" s="11"/>
      <c r="I95" s="74" t="str">
        <f>IF(Kasblad!B106="","",Kasblad!N106)</f>
        <v/>
      </c>
      <c r="J95" s="7"/>
      <c r="K95" s="9"/>
      <c r="L95" s="8" t="str">
        <f>IF(Kasblad!B106="","",Kasblad!R106)</f>
        <v/>
      </c>
      <c r="M95" s="9" t="str">
        <f>IF(Kasblad!B106="","",(IF(Kasblad!J106&gt;0,"debit","credit")))</f>
        <v/>
      </c>
      <c r="N95" s="12" t="str">
        <f>IF(Kasblad!B106="","",(Kasblad!D106))</f>
        <v/>
      </c>
      <c r="O95" s="67" t="str">
        <f>IF(Kasblad!B106="","",(Kasblad!P106))</f>
        <v/>
      </c>
      <c r="P95" s="4" t="str">
        <f>IF(Kasblad!B106="","",(Kasblad!V106))</f>
        <v/>
      </c>
      <c r="Q95" s="65" t="str">
        <f>IF(Kasblad!B106="","",(Kasblad!B106))</f>
        <v/>
      </c>
    </row>
    <row r="96" spans="1:17" ht="13" x14ac:dyDescent="0.3">
      <c r="A96" s="11" t="str">
        <f>IF(Kasblad!B107="","",$A$2)</f>
        <v/>
      </c>
      <c r="B96" s="11" t="str">
        <f>IF(Kasblad!B107="","",$B$2)</f>
        <v/>
      </c>
      <c r="C96" s="60" t="str">
        <f>IF(Kasblad!B107="","",$C$2)</f>
        <v/>
      </c>
      <c r="D96" s="5" t="str">
        <f>IF(Kasblad!B107="","",$D$2)</f>
        <v/>
      </c>
      <c r="E96" s="15" t="str">
        <f>IF(Kasblad!B107="","",$E$2)</f>
        <v/>
      </c>
      <c r="F96" s="6" t="str">
        <f>IF(Kasblad!B107="","",$F$2)</f>
        <v/>
      </c>
      <c r="G96" s="8" t="str">
        <f>IF(Kasblad!B107="","",$G$2)</f>
        <v/>
      </c>
      <c r="H96" s="11"/>
      <c r="I96" s="74" t="str">
        <f>IF(Kasblad!B107="","",Kasblad!N107)</f>
        <v/>
      </c>
      <c r="J96" s="7"/>
      <c r="K96" s="9"/>
      <c r="L96" s="8" t="str">
        <f>IF(Kasblad!B107="","",Kasblad!R107)</f>
        <v/>
      </c>
      <c r="M96" s="9" t="str">
        <f>IF(Kasblad!B107="","",(IF(Kasblad!J107&gt;0,"debit","credit")))</f>
        <v/>
      </c>
      <c r="N96" s="12" t="str">
        <f>IF(Kasblad!B107="","",(Kasblad!D107))</f>
        <v/>
      </c>
      <c r="O96" s="67" t="str">
        <f>IF(Kasblad!B107="","",(Kasblad!P107))</f>
        <v/>
      </c>
      <c r="P96" s="4" t="str">
        <f>IF(Kasblad!B107="","",(Kasblad!V107))</f>
        <v/>
      </c>
      <c r="Q96" s="65" t="str">
        <f>IF(Kasblad!B107="","",(Kasblad!B107))</f>
        <v/>
      </c>
    </row>
    <row r="97" spans="1:17" ht="13" x14ac:dyDescent="0.3">
      <c r="A97" s="11" t="str">
        <f>IF(Kasblad!B108="","",$A$2)</f>
        <v/>
      </c>
      <c r="B97" s="11" t="str">
        <f>IF(Kasblad!B108="","",$B$2)</f>
        <v/>
      </c>
      <c r="C97" s="60" t="str">
        <f>IF(Kasblad!B108="","",$C$2)</f>
        <v/>
      </c>
      <c r="D97" s="5" t="str">
        <f>IF(Kasblad!B108="","",$D$2)</f>
        <v/>
      </c>
      <c r="E97" s="15" t="str">
        <f>IF(Kasblad!B108="","",$E$2)</f>
        <v/>
      </c>
      <c r="F97" s="6" t="str">
        <f>IF(Kasblad!B108="","",$F$2)</f>
        <v/>
      </c>
      <c r="G97" s="8" t="str">
        <f>IF(Kasblad!B108="","",$G$2)</f>
        <v/>
      </c>
      <c r="H97" s="11"/>
      <c r="I97" s="74" t="str">
        <f>IF(Kasblad!B108="","",Kasblad!N108)</f>
        <v/>
      </c>
      <c r="J97" s="7"/>
      <c r="K97" s="9"/>
      <c r="L97" s="8" t="str">
        <f>IF(Kasblad!B108="","",Kasblad!R108)</f>
        <v/>
      </c>
      <c r="M97" s="9" t="str">
        <f>IF(Kasblad!B108="","",(IF(Kasblad!J108&gt;0,"debit","credit")))</f>
        <v/>
      </c>
      <c r="N97" s="12" t="str">
        <f>IF(Kasblad!B108="","",(Kasblad!D108))</f>
        <v/>
      </c>
      <c r="O97" s="67" t="str">
        <f>IF(Kasblad!B108="","",(Kasblad!P108))</f>
        <v/>
      </c>
      <c r="P97" s="4" t="str">
        <f>IF(Kasblad!B108="","",(Kasblad!V108))</f>
        <v/>
      </c>
      <c r="Q97" s="65" t="str">
        <f>IF(Kasblad!B108="","",(Kasblad!B108))</f>
        <v/>
      </c>
    </row>
    <row r="98" spans="1:17" ht="13" x14ac:dyDescent="0.3">
      <c r="A98" s="11" t="str">
        <f>IF(Kasblad!B109="","",$A$2)</f>
        <v/>
      </c>
      <c r="B98" s="11" t="str">
        <f>IF(Kasblad!B109="","",$B$2)</f>
        <v/>
      </c>
      <c r="C98" s="60" t="str">
        <f>IF(Kasblad!B109="","",$C$2)</f>
        <v/>
      </c>
      <c r="D98" s="5" t="str">
        <f>IF(Kasblad!B109="","",$D$2)</f>
        <v/>
      </c>
      <c r="E98" s="15" t="str">
        <f>IF(Kasblad!B109="","",$E$2)</f>
        <v/>
      </c>
      <c r="F98" s="6" t="str">
        <f>IF(Kasblad!B109="","",$F$2)</f>
        <v/>
      </c>
      <c r="G98" s="8" t="str">
        <f>IF(Kasblad!B109="","",$G$2)</f>
        <v/>
      </c>
      <c r="H98" s="11"/>
      <c r="I98" s="74" t="str">
        <f>IF(Kasblad!B109="","",Kasblad!N109)</f>
        <v/>
      </c>
      <c r="J98" s="7"/>
      <c r="K98" s="9"/>
      <c r="L98" s="8" t="str">
        <f>IF(Kasblad!B109="","",Kasblad!R109)</f>
        <v/>
      </c>
      <c r="M98" s="9" t="str">
        <f>IF(Kasblad!B109="","",(IF(Kasblad!J109&gt;0,"debit","credit")))</f>
        <v/>
      </c>
      <c r="N98" s="12" t="str">
        <f>IF(Kasblad!B109="","",(Kasblad!D109))</f>
        <v/>
      </c>
      <c r="O98" s="67" t="str">
        <f>IF(Kasblad!B109="","",(Kasblad!P109))</f>
        <v/>
      </c>
      <c r="P98" s="4" t="str">
        <f>IF(Kasblad!B109="","",(Kasblad!V109))</f>
        <v/>
      </c>
      <c r="Q98" s="65" t="str">
        <f>IF(Kasblad!B109="","",(Kasblad!B109))</f>
        <v/>
      </c>
    </row>
    <row r="99" spans="1:17" ht="13" x14ac:dyDescent="0.3">
      <c r="A99" s="11" t="str">
        <f>IF(Kasblad!B110="","",$A$2)</f>
        <v/>
      </c>
      <c r="B99" s="11" t="str">
        <f>IF(Kasblad!B110="","",$B$2)</f>
        <v/>
      </c>
      <c r="C99" s="60" t="str">
        <f>IF(Kasblad!B110="","",$C$2)</f>
        <v/>
      </c>
      <c r="D99" s="5" t="str">
        <f>IF(Kasblad!B110="","",$D$2)</f>
        <v/>
      </c>
      <c r="E99" s="15" t="str">
        <f>IF(Kasblad!B110="","",$E$2)</f>
        <v/>
      </c>
      <c r="F99" s="6" t="str">
        <f>IF(Kasblad!B110="","",$F$2)</f>
        <v/>
      </c>
      <c r="G99" s="8" t="str">
        <f>IF(Kasblad!B110="","",$G$2)</f>
        <v/>
      </c>
      <c r="H99" s="11"/>
      <c r="I99" s="74" t="str">
        <f>IF(Kasblad!B110="","",Kasblad!N110)</f>
        <v/>
      </c>
      <c r="J99" s="7"/>
      <c r="K99" s="9"/>
      <c r="L99" s="8" t="str">
        <f>IF(Kasblad!B110="","",Kasblad!R110)</f>
        <v/>
      </c>
      <c r="M99" s="9" t="str">
        <f>IF(Kasblad!B110="","",(IF(Kasblad!J110&gt;0,"debit","credit")))</f>
        <v/>
      </c>
      <c r="N99" s="12" t="str">
        <f>IF(Kasblad!B110="","",(Kasblad!D110))</f>
        <v/>
      </c>
      <c r="O99" s="67" t="str">
        <f>IF(Kasblad!B110="","",(Kasblad!P110))</f>
        <v/>
      </c>
      <c r="P99" s="4" t="str">
        <f>IF(Kasblad!B110="","",(Kasblad!V110))</f>
        <v/>
      </c>
      <c r="Q99" s="65" t="str">
        <f>IF(Kasblad!B110="","",(Kasblad!B110))</f>
        <v/>
      </c>
    </row>
    <row r="100" spans="1:17" ht="13" x14ac:dyDescent="0.3">
      <c r="A100" s="11" t="str">
        <f>IF(Kasblad!B111="","",$A$2)</f>
        <v/>
      </c>
      <c r="B100" s="11" t="str">
        <f>IF(Kasblad!B111="","",$B$2)</f>
        <v/>
      </c>
      <c r="C100" s="60" t="str">
        <f>IF(Kasblad!B111="","",$C$2)</f>
        <v/>
      </c>
      <c r="D100" s="5" t="str">
        <f>IF(Kasblad!B111="","",$D$2)</f>
        <v/>
      </c>
      <c r="E100" s="15" t="str">
        <f>IF(Kasblad!B111="","",$E$2)</f>
        <v/>
      </c>
      <c r="F100" s="6" t="str">
        <f>IF(Kasblad!B111="","",$F$2)</f>
        <v/>
      </c>
      <c r="G100" s="8" t="str">
        <f>IF(Kasblad!B111="","",$G$2)</f>
        <v/>
      </c>
      <c r="H100" s="11"/>
      <c r="I100" s="74" t="str">
        <f>IF(Kasblad!B111="","",Kasblad!N111)</f>
        <v/>
      </c>
      <c r="J100" s="7"/>
      <c r="K100" s="9"/>
      <c r="L100" s="8" t="str">
        <f>IF(Kasblad!B111="","",Kasblad!R111)</f>
        <v/>
      </c>
      <c r="M100" s="9" t="str">
        <f>IF(Kasblad!B111="","",(IF(Kasblad!J111&gt;0,"debit","credit")))</f>
        <v/>
      </c>
      <c r="N100" s="12" t="str">
        <f>IF(Kasblad!B111="","",(Kasblad!D111))</f>
        <v/>
      </c>
      <c r="O100" s="67" t="str">
        <f>IF(Kasblad!B111="","",(Kasblad!P111))</f>
        <v/>
      </c>
      <c r="P100" s="4" t="str">
        <f>IF(Kasblad!B111="","",(Kasblad!V111))</f>
        <v/>
      </c>
      <c r="Q100" s="65" t="str">
        <f>IF(Kasblad!B111="","",(Kasblad!B111))</f>
        <v/>
      </c>
    </row>
    <row r="101" spans="1:17" ht="13" x14ac:dyDescent="0.3">
      <c r="A101" s="11" t="str">
        <f>IF(Kasblad!B112="","",$A$2)</f>
        <v/>
      </c>
      <c r="B101" s="11" t="str">
        <f>IF(Kasblad!B112="","",$B$2)</f>
        <v/>
      </c>
      <c r="C101" s="60" t="str">
        <f>IF(Kasblad!B112="","",$C$2)</f>
        <v/>
      </c>
      <c r="D101" s="5" t="str">
        <f>IF(Kasblad!B112="","",$D$2)</f>
        <v/>
      </c>
      <c r="E101" s="15" t="str">
        <f>IF(Kasblad!B112="","",$E$2)</f>
        <v/>
      </c>
      <c r="F101" s="6" t="str">
        <f>IF(Kasblad!B112="","",$F$2)</f>
        <v/>
      </c>
      <c r="G101" s="8" t="str">
        <f>IF(Kasblad!B112="","",$G$2)</f>
        <v/>
      </c>
      <c r="H101" s="11"/>
      <c r="I101" s="74" t="str">
        <f>IF(Kasblad!B112="","",Kasblad!N112)</f>
        <v/>
      </c>
      <c r="J101" s="7"/>
      <c r="K101" s="9"/>
      <c r="L101" s="8" t="str">
        <f>IF(Kasblad!B112="","",Kasblad!R112)</f>
        <v/>
      </c>
      <c r="M101" s="9" t="str">
        <f>IF(Kasblad!B112="","",(IF(Kasblad!J112&gt;0,"debit","credit")))</f>
        <v/>
      </c>
      <c r="N101" s="12" t="str">
        <f>IF(Kasblad!B112="","",(Kasblad!D112))</f>
        <v/>
      </c>
      <c r="O101" s="67" t="str">
        <f>IF(Kasblad!B112="","",(Kasblad!P112))</f>
        <v/>
      </c>
      <c r="P101" s="4" t="str">
        <f>IF(Kasblad!B112="","",(Kasblad!V112))</f>
        <v/>
      </c>
      <c r="Q101" s="65" t="str">
        <f>IF(Kasblad!B112="","",(Kasblad!B112))</f>
        <v/>
      </c>
    </row>
    <row r="102" spans="1:17" ht="13" x14ac:dyDescent="0.3">
      <c r="A102" s="11" t="str">
        <f>IF(Kasblad!B113="","",$A$2)</f>
        <v/>
      </c>
      <c r="B102" s="11" t="str">
        <f>IF(Kasblad!B113="","",$B$2)</f>
        <v/>
      </c>
      <c r="C102" s="60" t="str">
        <f>IF(Kasblad!B113="","",$C$2)</f>
        <v/>
      </c>
      <c r="D102" s="5" t="str">
        <f>IF(Kasblad!B113="","",$D$2)</f>
        <v/>
      </c>
      <c r="E102" s="15" t="str">
        <f>IF(Kasblad!B113="","",$E$2)</f>
        <v/>
      </c>
      <c r="F102" s="6" t="str">
        <f>IF(Kasblad!B113="","",$F$2)</f>
        <v/>
      </c>
      <c r="G102" s="8" t="str">
        <f>IF(Kasblad!B113="","",$G$2)</f>
        <v/>
      </c>
      <c r="H102" s="11"/>
      <c r="I102" s="74" t="str">
        <f>IF(Kasblad!B113="","",Kasblad!N113)</f>
        <v/>
      </c>
      <c r="J102" s="7"/>
      <c r="K102" s="9"/>
      <c r="L102" s="8" t="str">
        <f>IF(Kasblad!B113="","",Kasblad!R113)</f>
        <v/>
      </c>
      <c r="M102" s="9" t="str">
        <f>IF(Kasblad!B113="","",(IF(Kasblad!J113&gt;0,"debit","credit")))</f>
        <v/>
      </c>
      <c r="N102" s="12" t="str">
        <f>IF(Kasblad!B113="","",(Kasblad!D113))</f>
        <v/>
      </c>
      <c r="O102" s="67" t="str">
        <f>IF(Kasblad!B113="","",(Kasblad!P113))</f>
        <v/>
      </c>
      <c r="P102" s="4" t="str">
        <f>IF(Kasblad!B113="","",(Kasblad!V113))</f>
        <v/>
      </c>
      <c r="Q102" s="65" t="str">
        <f>IF(Kasblad!B113="","",(Kasblad!B113))</f>
        <v/>
      </c>
    </row>
  </sheetData>
  <phoneticPr fontId="0" type="noConversion"/>
  <pageMargins left="0.75" right="0.75" top="1" bottom="1" header="0.5" footer="0.5"/>
  <pageSetup paperSize="9" scale="72" orientation="landscape" r:id="rId1"/>
  <headerFooter alignWithMargins="0"/>
  <cellWatches>
    <cellWatch r="I2"/>
  </cellWatche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126"/>
  <sheetViews>
    <sheetView showGridLines="0" tabSelected="1" zoomScale="130" zoomScaleNormal="130" workbookViewId="0">
      <pane ySplit="13" topLeftCell="A14" activePane="bottomLeft" state="frozen"/>
      <selection pane="bottomLeft" activeCell="B14" sqref="B14"/>
    </sheetView>
  </sheetViews>
  <sheetFormatPr defaultColWidth="0" defaultRowHeight="10" zeroHeight="1" x14ac:dyDescent="0.2"/>
  <cols>
    <col min="1" max="1" width="3.7265625" style="18" customWidth="1"/>
    <col min="2" max="2" width="7.453125" style="23" customWidth="1"/>
    <col min="3" max="3" width="1.7265625" style="24" customWidth="1"/>
    <col min="4" max="4" width="10.54296875" style="70" customWidth="1"/>
    <col min="5" max="5" width="5.7265625" style="70" customWidth="1"/>
    <col min="6" max="6" width="20.7265625" style="70" customWidth="1"/>
    <col min="7" max="7" width="1.7265625" style="24" customWidth="1"/>
    <col min="8" max="8" width="13.7265625" style="18" customWidth="1"/>
    <col min="9" max="9" width="1.7265625" style="27" customWidth="1"/>
    <col min="10" max="10" width="13.1796875" style="18" customWidth="1"/>
    <col min="11" max="11" width="1.54296875" style="27" customWidth="1"/>
    <col min="12" max="12" width="9.7265625" style="18" customWidth="1"/>
    <col min="13" max="13" width="1.54296875" style="27" customWidth="1"/>
    <col min="14" max="14" width="8.81640625" style="22" customWidth="1"/>
    <col min="15" max="15" width="1.7265625" style="27" customWidth="1"/>
    <col min="16" max="16" width="7.81640625" style="18" customWidth="1"/>
    <col min="17" max="17" width="1.54296875" style="27" customWidth="1"/>
    <col min="18" max="18" width="10.26953125" style="18" customWidth="1"/>
    <col min="19" max="19" width="1.7265625" style="27" customWidth="1"/>
    <col min="20" max="20" width="2" style="18" customWidth="1"/>
    <col min="21" max="21" width="6.81640625" style="22" customWidth="1"/>
    <col min="22" max="22" width="6.453125" style="18" customWidth="1"/>
    <col min="23" max="23" width="6.7265625" style="18" hidden="1" customWidth="1"/>
    <col min="24" max="25" width="0" style="18" hidden="1" customWidth="1"/>
    <col min="26" max="16384" width="9.1796875" style="18" hidden="1"/>
  </cols>
  <sheetData>
    <row r="1" spans="1:25" x14ac:dyDescent="0.2">
      <c r="C1" s="25"/>
      <c r="D1" s="26"/>
      <c r="E1" s="17"/>
      <c r="F1" s="17"/>
      <c r="G1" s="25"/>
      <c r="I1" s="29"/>
      <c r="K1" s="29"/>
      <c r="M1" s="29"/>
      <c r="O1" s="29"/>
      <c r="Q1" s="29"/>
      <c r="S1" s="29"/>
    </row>
    <row r="2" spans="1:25" ht="10.5" x14ac:dyDescent="0.25">
      <c r="B2" s="62" t="s">
        <v>22</v>
      </c>
      <c r="C2" s="25"/>
      <c r="D2" s="26"/>
      <c r="E2" s="17"/>
      <c r="F2" s="17"/>
      <c r="G2" s="25"/>
      <c r="I2" s="29"/>
      <c r="K2" s="29"/>
      <c r="M2" s="29"/>
      <c r="O2" s="29"/>
      <c r="Q2" s="29"/>
      <c r="S2" s="29"/>
    </row>
    <row r="3" spans="1:25" x14ac:dyDescent="0.2">
      <c r="C3" s="25"/>
      <c r="D3" s="26"/>
      <c r="E3" s="17"/>
      <c r="F3" s="17"/>
      <c r="G3" s="25"/>
      <c r="I3" s="29"/>
      <c r="K3" s="29"/>
      <c r="M3" s="29"/>
      <c r="O3" s="29"/>
      <c r="Q3" s="29"/>
      <c r="S3" s="29"/>
    </row>
    <row r="4" spans="1:25" x14ac:dyDescent="0.2">
      <c r="C4" s="25"/>
      <c r="D4" s="26"/>
      <c r="E4" s="17"/>
      <c r="F4" s="17"/>
      <c r="G4" s="25"/>
      <c r="I4" s="29"/>
      <c r="K4" s="29"/>
      <c r="M4" s="29"/>
      <c r="O4" s="29"/>
      <c r="Q4" s="29"/>
      <c r="S4" s="29"/>
    </row>
    <row r="5" spans="1:25" x14ac:dyDescent="0.2">
      <c r="C5" s="25"/>
      <c r="D5" s="26"/>
      <c r="E5" s="17"/>
      <c r="F5" s="17"/>
      <c r="G5" s="25"/>
      <c r="I5" s="29"/>
      <c r="K5" s="29"/>
      <c r="M5" s="29"/>
      <c r="O5" s="29"/>
      <c r="P5" s="29"/>
      <c r="Q5" s="29"/>
      <c r="S5" s="29"/>
    </row>
    <row r="6" spans="1:25" x14ac:dyDescent="0.2">
      <c r="C6" s="25"/>
      <c r="D6" s="26"/>
      <c r="E6" s="23"/>
      <c r="F6" s="23" t="s">
        <v>13</v>
      </c>
      <c r="G6" s="25"/>
      <c r="H6" s="17" t="s">
        <v>0</v>
      </c>
      <c r="I6" s="26"/>
      <c r="J6" s="16"/>
      <c r="K6" s="25"/>
      <c r="L6" s="18" t="s">
        <v>5</v>
      </c>
      <c r="M6" s="29"/>
      <c r="N6" s="75"/>
      <c r="O6" s="26"/>
      <c r="P6" s="19">
        <v>1</v>
      </c>
      <c r="Q6" s="29"/>
      <c r="S6" s="29"/>
      <c r="U6" s="22" t="s">
        <v>18</v>
      </c>
    </row>
    <row r="7" spans="1:25" x14ac:dyDescent="0.2">
      <c r="C7" s="25"/>
      <c r="D7" s="26"/>
      <c r="E7" s="23"/>
      <c r="F7" s="23" t="s">
        <v>2</v>
      </c>
      <c r="G7" s="25"/>
      <c r="H7" s="17" t="s">
        <v>1</v>
      </c>
      <c r="I7" s="26"/>
      <c r="J7" s="16"/>
      <c r="K7" s="25"/>
      <c r="L7" s="18" t="s">
        <v>15</v>
      </c>
      <c r="M7" s="29"/>
      <c r="N7" s="75"/>
      <c r="O7" s="26"/>
      <c r="P7" s="34">
        <v>0</v>
      </c>
      <c r="Q7" s="29"/>
      <c r="S7" s="29"/>
      <c r="U7" s="22" t="s">
        <v>19</v>
      </c>
    </row>
    <row r="8" spans="1:25" x14ac:dyDescent="0.2">
      <c r="C8" s="25"/>
      <c r="D8" s="26"/>
      <c r="E8" s="23"/>
      <c r="F8" s="23" t="s">
        <v>14</v>
      </c>
      <c r="G8" s="25"/>
      <c r="H8" s="68">
        <v>46326</v>
      </c>
      <c r="I8" s="35"/>
      <c r="J8" s="16"/>
      <c r="K8" s="25"/>
      <c r="L8" s="18" t="s">
        <v>7</v>
      </c>
      <c r="M8" s="29"/>
      <c r="N8" s="76"/>
      <c r="O8" s="35"/>
      <c r="P8" s="20">
        <f>P7+(H13-J13)</f>
        <v>380.52</v>
      </c>
      <c r="Q8" s="29"/>
      <c r="S8" s="29"/>
    </row>
    <row r="9" spans="1:25" x14ac:dyDescent="0.2">
      <c r="C9" s="25"/>
      <c r="D9" s="26"/>
      <c r="E9" s="23"/>
      <c r="F9" s="23" t="s">
        <v>16</v>
      </c>
      <c r="G9" s="25"/>
      <c r="H9" s="71" t="str">
        <f>YEAR(H8)&amp;"/"&amp;MONTH(H8)</f>
        <v>2026/10</v>
      </c>
      <c r="I9" s="49"/>
      <c r="J9" s="16"/>
      <c r="K9" s="25"/>
      <c r="L9" s="18" t="s">
        <v>17</v>
      </c>
      <c r="M9" s="29"/>
      <c r="N9" s="76"/>
      <c r="O9" s="49"/>
      <c r="P9" s="20">
        <f>ROUND((P8-P7),2)</f>
        <v>380.52</v>
      </c>
      <c r="Q9" s="29"/>
      <c r="S9" s="29"/>
    </row>
    <row r="10" spans="1:25" x14ac:dyDescent="0.2">
      <c r="C10" s="25"/>
      <c r="D10" s="26"/>
      <c r="E10" s="17"/>
      <c r="F10" s="17"/>
      <c r="G10" s="25"/>
      <c r="I10" s="29"/>
      <c r="K10" s="29"/>
      <c r="L10" s="29"/>
      <c r="M10" s="29"/>
      <c r="O10" s="29"/>
      <c r="Q10" s="29"/>
      <c r="S10" s="29"/>
    </row>
    <row r="11" spans="1:25" x14ac:dyDescent="0.2">
      <c r="C11" s="25"/>
      <c r="D11" s="26"/>
      <c r="E11" s="17"/>
      <c r="F11" s="17"/>
      <c r="G11" s="25"/>
      <c r="I11" s="29"/>
      <c r="K11" s="29"/>
      <c r="L11" s="20"/>
      <c r="M11" s="20"/>
      <c r="O11" s="29"/>
      <c r="Q11" s="29"/>
      <c r="S11" s="29"/>
      <c r="U11" s="22" t="s">
        <v>20</v>
      </c>
      <c r="V11" s="18" t="s">
        <v>21</v>
      </c>
      <c r="W11" s="29"/>
      <c r="X11" s="29"/>
      <c r="Y11" s="29"/>
    </row>
    <row r="12" spans="1:25" ht="3" customHeight="1" x14ac:dyDescent="0.2">
      <c r="C12" s="25"/>
      <c r="D12" s="26"/>
      <c r="E12" s="17"/>
      <c r="F12" s="17"/>
      <c r="G12" s="25"/>
      <c r="I12" s="29"/>
      <c r="K12" s="29"/>
      <c r="L12" s="20"/>
      <c r="M12" s="20"/>
      <c r="O12" s="29"/>
      <c r="Q12" s="29"/>
      <c r="S12" s="29"/>
      <c r="W12" s="29"/>
      <c r="X12" s="29"/>
      <c r="Y12" s="29"/>
    </row>
    <row r="13" spans="1:25" ht="11.25" customHeight="1" x14ac:dyDescent="0.2">
      <c r="C13" s="25"/>
      <c r="D13" s="35"/>
      <c r="E13" s="36"/>
      <c r="F13" s="37"/>
      <c r="G13" s="37" t="s">
        <v>23</v>
      </c>
      <c r="H13" s="38">
        <f>SUM(H14:H200)</f>
        <v>2670</v>
      </c>
      <c r="I13" s="39"/>
      <c r="J13" s="38">
        <f>SUM(J14:J200)</f>
        <v>2289.48</v>
      </c>
      <c r="K13" s="40"/>
      <c r="L13" s="38">
        <f>SUM(L14:L200)</f>
        <v>728.39</v>
      </c>
      <c r="M13" s="41"/>
      <c r="N13" s="77"/>
      <c r="O13" s="40"/>
      <c r="P13" s="42"/>
      <c r="Q13" s="40"/>
      <c r="R13" s="38">
        <f>SUM(R14:R200)</f>
        <v>4231.09</v>
      </c>
      <c r="S13" s="29"/>
      <c r="W13" s="29"/>
      <c r="X13" s="29"/>
      <c r="Y13" s="29"/>
    </row>
    <row r="14" spans="1:25" ht="11.25" customHeight="1" x14ac:dyDescent="0.2">
      <c r="A14" s="18">
        <v>1</v>
      </c>
      <c r="B14" s="58">
        <v>46300</v>
      </c>
      <c r="D14" s="79" t="s">
        <v>33</v>
      </c>
      <c r="E14" s="81"/>
      <c r="F14" s="81"/>
      <c r="H14" s="52">
        <v>250</v>
      </c>
      <c r="I14" s="28"/>
      <c r="J14" s="21"/>
      <c r="K14" s="28"/>
      <c r="L14" s="52"/>
      <c r="N14" s="78">
        <v>2500</v>
      </c>
      <c r="O14" s="30"/>
      <c r="P14" s="72"/>
      <c r="Q14" s="31"/>
      <c r="R14" s="20">
        <f>ROUND((H14+J14-L14),2)</f>
        <v>250</v>
      </c>
      <c r="S14" s="31"/>
      <c r="T14" s="22"/>
      <c r="U14" s="22">
        <f>L14/R14*100</f>
        <v>0</v>
      </c>
      <c r="V14" s="33" t="str">
        <f>IF((AND(U14&gt;18,U14&lt;22)),(IF(J14&gt;0,"IH","VH")),IF((AND(U14&gt;5,U14&lt;10)),(IF(J14&gt;0,"IL","VL")),""))</f>
        <v/>
      </c>
      <c r="W14" s="29"/>
      <c r="X14" s="29"/>
      <c r="Y14" s="29"/>
    </row>
    <row r="15" spans="1:25" x14ac:dyDescent="0.2">
      <c r="A15" s="18">
        <v>2</v>
      </c>
      <c r="B15" s="58">
        <v>46302</v>
      </c>
      <c r="D15" s="79" t="s">
        <v>34</v>
      </c>
      <c r="E15" s="81"/>
      <c r="F15" s="81"/>
      <c r="H15" s="52"/>
      <c r="I15" s="28"/>
      <c r="J15" s="21">
        <v>23.98</v>
      </c>
      <c r="K15" s="28"/>
      <c r="L15" s="21">
        <v>1.98</v>
      </c>
      <c r="M15" s="28"/>
      <c r="N15" s="78">
        <v>4074</v>
      </c>
      <c r="O15" s="30"/>
      <c r="P15" s="72"/>
      <c r="Q15" s="32"/>
      <c r="R15" s="20">
        <f t="shared" ref="R15:R46" si="0">IF(B15="","",(ROUND((H15+J15-L15),2)))</f>
        <v>22</v>
      </c>
      <c r="S15" s="32"/>
      <c r="T15" s="22" t="str">
        <f>IF((AND(S15&gt;18,S15&lt;20)),(IF(L15&gt;0,"IH","VH")),IF((AND(S15&gt;5,S15&lt;7)),(IF(L15&gt;0,"IL","VL")),""))</f>
        <v/>
      </c>
      <c r="U15" s="22">
        <f t="shared" ref="U15:U20" si="1">IF(B15="","",(L15/R15*100))</f>
        <v>9</v>
      </c>
      <c r="V15" s="33" t="str">
        <f t="shared" ref="V15:V78" si="2">IF((AND(U15&gt;18,U15&lt;22)),(IF(J15&gt;0,"IH","VH")),IF((AND(U15&gt;5,U15&lt;10)),(IF(J15&gt;0,"IL","VL")),""))</f>
        <v>IL</v>
      </c>
      <c r="W15" s="29"/>
      <c r="X15" s="29"/>
      <c r="Y15" s="29"/>
    </row>
    <row r="16" spans="1:25" x14ac:dyDescent="0.2">
      <c r="A16" s="18">
        <v>3</v>
      </c>
      <c r="B16" s="58">
        <v>46304</v>
      </c>
      <c r="D16" s="79" t="s">
        <v>35</v>
      </c>
      <c r="E16" s="81"/>
      <c r="F16" s="81"/>
      <c r="H16" s="52">
        <v>2420</v>
      </c>
      <c r="I16" s="28"/>
      <c r="J16" s="21"/>
      <c r="K16" s="28"/>
      <c r="L16" s="21">
        <v>420</v>
      </c>
      <c r="M16" s="28"/>
      <c r="N16" s="78">
        <v>8020</v>
      </c>
      <c r="O16" s="30"/>
      <c r="P16" s="72" t="s">
        <v>29</v>
      </c>
      <c r="Q16" s="32"/>
      <c r="R16" s="20">
        <f t="shared" si="0"/>
        <v>2000</v>
      </c>
      <c r="S16" s="32"/>
      <c r="T16" s="22" t="str">
        <f t="shared" ref="T16:T31" si="3">IF((AND(S16&gt;18,S16&lt;20)),(IF(L16&gt;0,"IH","VH")),IF((AND(S16&gt;5,S16&lt;7)),(IF(L16&gt;0,"IL","VL")),""))</f>
        <v/>
      </c>
      <c r="U16" s="22">
        <f t="shared" si="1"/>
        <v>21</v>
      </c>
      <c r="V16" s="33" t="str">
        <f t="shared" si="2"/>
        <v>VH</v>
      </c>
      <c r="W16" s="29"/>
      <c r="X16" s="29"/>
      <c r="Y16" s="29"/>
    </row>
    <row r="17" spans="1:25" x14ac:dyDescent="0.2">
      <c r="A17" s="18">
        <v>4</v>
      </c>
      <c r="B17" s="63">
        <v>46306</v>
      </c>
      <c r="D17" s="79" t="s">
        <v>32</v>
      </c>
      <c r="E17" s="81"/>
      <c r="F17" s="81"/>
      <c r="H17" s="52"/>
      <c r="I17" s="28"/>
      <c r="J17" s="21">
        <v>1210</v>
      </c>
      <c r="K17" s="28"/>
      <c r="L17" s="21">
        <v>210</v>
      </c>
      <c r="M17" s="28"/>
      <c r="N17" s="78">
        <v>4305</v>
      </c>
      <c r="O17" s="30"/>
      <c r="P17" s="72">
        <v>8957</v>
      </c>
      <c r="Q17" s="32"/>
      <c r="R17" s="20">
        <f t="shared" si="0"/>
        <v>1000</v>
      </c>
      <c r="S17" s="32"/>
      <c r="T17" s="22" t="str">
        <f t="shared" si="3"/>
        <v/>
      </c>
      <c r="U17" s="22">
        <f t="shared" si="1"/>
        <v>21</v>
      </c>
      <c r="V17" s="33" t="str">
        <f t="shared" si="2"/>
        <v>IH</v>
      </c>
      <c r="W17" s="29"/>
      <c r="X17" s="29"/>
      <c r="Y17" s="29"/>
    </row>
    <row r="18" spans="1:25" x14ac:dyDescent="0.2">
      <c r="A18" s="18">
        <v>5</v>
      </c>
      <c r="B18" s="63">
        <v>46308</v>
      </c>
      <c r="D18" s="79" t="s">
        <v>36</v>
      </c>
      <c r="E18" s="81"/>
      <c r="F18" s="81"/>
      <c r="H18" s="52"/>
      <c r="I18" s="28"/>
      <c r="J18" s="21">
        <v>60.5</v>
      </c>
      <c r="K18" s="28"/>
      <c r="L18" s="21">
        <v>10.5</v>
      </c>
      <c r="M18" s="28"/>
      <c r="N18" s="78">
        <v>4074</v>
      </c>
      <c r="O18" s="50"/>
      <c r="P18" s="72"/>
      <c r="Q18" s="32"/>
      <c r="R18" s="20">
        <f t="shared" si="0"/>
        <v>50</v>
      </c>
      <c r="S18" s="32"/>
      <c r="T18" s="22" t="str">
        <f t="shared" si="3"/>
        <v/>
      </c>
      <c r="U18" s="22">
        <f t="shared" si="1"/>
        <v>21</v>
      </c>
      <c r="V18" s="33" t="str">
        <f t="shared" si="2"/>
        <v>IH</v>
      </c>
      <c r="W18" s="29"/>
      <c r="X18" s="29"/>
      <c r="Y18" s="29"/>
    </row>
    <row r="19" spans="1:25" x14ac:dyDescent="0.2">
      <c r="A19" s="18">
        <v>6</v>
      </c>
      <c r="B19" s="63">
        <v>46310</v>
      </c>
      <c r="D19" s="79" t="s">
        <v>37</v>
      </c>
      <c r="E19" s="81"/>
      <c r="F19" s="81"/>
      <c r="H19" s="52"/>
      <c r="I19" s="28"/>
      <c r="J19" s="21">
        <v>495</v>
      </c>
      <c r="K19" s="28"/>
      <c r="L19" s="21">
        <v>85.91</v>
      </c>
      <c r="M19" s="28"/>
      <c r="N19" s="78">
        <v>4868</v>
      </c>
      <c r="O19" s="30"/>
      <c r="P19" s="72" t="s">
        <v>38</v>
      </c>
      <c r="Q19" s="32"/>
      <c r="R19" s="20">
        <f t="shared" si="0"/>
        <v>409.09</v>
      </c>
      <c r="S19" s="32"/>
      <c r="T19" s="22" t="str">
        <f t="shared" si="3"/>
        <v/>
      </c>
      <c r="U19" s="22">
        <f t="shared" si="1"/>
        <v>21.000268889486421</v>
      </c>
      <c r="V19" s="33" t="str">
        <f t="shared" si="2"/>
        <v>IH</v>
      </c>
      <c r="W19" s="29"/>
      <c r="X19" s="29"/>
      <c r="Y19" s="29"/>
    </row>
    <row r="20" spans="1:25" x14ac:dyDescent="0.2">
      <c r="A20" s="18">
        <v>7</v>
      </c>
      <c r="B20" s="63">
        <v>46322</v>
      </c>
      <c r="D20" s="79" t="s">
        <v>39</v>
      </c>
      <c r="E20" s="81"/>
      <c r="F20" s="81"/>
      <c r="H20" s="52"/>
      <c r="I20" s="28"/>
      <c r="J20" s="21">
        <v>500</v>
      </c>
      <c r="K20" s="28"/>
      <c r="L20" s="21"/>
      <c r="M20" s="28"/>
      <c r="N20" s="78">
        <v>2500</v>
      </c>
      <c r="O20" s="30"/>
      <c r="P20" s="72"/>
      <c r="Q20" s="32"/>
      <c r="R20" s="20">
        <f t="shared" si="0"/>
        <v>500</v>
      </c>
      <c r="S20" s="32"/>
      <c r="T20" s="22" t="str">
        <f t="shared" si="3"/>
        <v/>
      </c>
      <c r="U20" s="22">
        <f t="shared" si="1"/>
        <v>0</v>
      </c>
      <c r="V20" s="33" t="str">
        <f t="shared" si="2"/>
        <v/>
      </c>
      <c r="W20" s="29"/>
      <c r="X20" s="29"/>
      <c r="Y20" s="29"/>
    </row>
    <row r="21" spans="1:25" x14ac:dyDescent="0.2">
      <c r="A21" s="18">
        <v>8</v>
      </c>
      <c r="B21" s="58"/>
      <c r="D21" s="79"/>
      <c r="E21" s="81"/>
      <c r="F21" s="81"/>
      <c r="H21" s="52"/>
      <c r="I21" s="28"/>
      <c r="J21" s="21"/>
      <c r="K21" s="28"/>
      <c r="L21" s="21"/>
      <c r="M21" s="28"/>
      <c r="N21" s="78"/>
      <c r="O21" s="50"/>
      <c r="P21" s="72"/>
      <c r="Q21" s="32"/>
      <c r="R21" s="20" t="str">
        <f t="shared" si="0"/>
        <v/>
      </c>
      <c r="S21" s="32"/>
      <c r="T21" s="22" t="str">
        <f t="shared" si="3"/>
        <v/>
      </c>
      <c r="U21" s="22" t="str">
        <f t="shared" ref="U21:U84" si="4">IF(B21="","",(L21/R21*100))</f>
        <v/>
      </c>
      <c r="V21" s="33" t="str">
        <f t="shared" si="2"/>
        <v/>
      </c>
      <c r="W21" s="29"/>
      <c r="X21" s="29"/>
      <c r="Y21" s="29"/>
    </row>
    <row r="22" spans="1:25" x14ac:dyDescent="0.2">
      <c r="A22" s="18">
        <v>9</v>
      </c>
      <c r="B22" s="58"/>
      <c r="D22" s="79"/>
      <c r="E22" s="81"/>
      <c r="F22" s="81"/>
      <c r="H22" s="52"/>
      <c r="I22" s="28"/>
      <c r="J22" s="21"/>
      <c r="K22" s="28"/>
      <c r="L22" s="21"/>
      <c r="M22" s="28"/>
      <c r="N22" s="78"/>
      <c r="O22" s="30"/>
      <c r="P22" s="72"/>
      <c r="Q22" s="32"/>
      <c r="R22" s="20" t="str">
        <f t="shared" si="0"/>
        <v/>
      </c>
      <c r="S22" s="32"/>
      <c r="T22" s="22" t="str">
        <f t="shared" si="3"/>
        <v/>
      </c>
      <c r="U22" s="22" t="str">
        <f t="shared" si="4"/>
        <v/>
      </c>
      <c r="V22" s="33" t="str">
        <f t="shared" si="2"/>
        <v/>
      </c>
      <c r="W22" s="29"/>
      <c r="X22" s="29"/>
      <c r="Y22" s="29"/>
    </row>
    <row r="23" spans="1:25" x14ac:dyDescent="0.2">
      <c r="A23" s="18">
        <v>10</v>
      </c>
      <c r="B23" s="58"/>
      <c r="D23" s="79"/>
      <c r="E23" s="81"/>
      <c r="F23" s="81"/>
      <c r="H23" s="52"/>
      <c r="I23" s="28"/>
      <c r="J23" s="21"/>
      <c r="K23" s="28"/>
      <c r="L23" s="21"/>
      <c r="M23" s="28"/>
      <c r="N23" s="78"/>
      <c r="O23" s="30"/>
      <c r="P23" s="72"/>
      <c r="Q23" s="32"/>
      <c r="R23" s="20" t="str">
        <f t="shared" si="0"/>
        <v/>
      </c>
      <c r="S23" s="32"/>
      <c r="T23" s="22" t="str">
        <f t="shared" si="3"/>
        <v/>
      </c>
      <c r="U23" s="22" t="str">
        <f t="shared" si="4"/>
        <v/>
      </c>
      <c r="V23" s="33" t="str">
        <f t="shared" si="2"/>
        <v/>
      </c>
      <c r="W23" s="29"/>
      <c r="X23" s="29"/>
      <c r="Y23" s="29"/>
    </row>
    <row r="24" spans="1:25" x14ac:dyDescent="0.2">
      <c r="A24" s="18">
        <v>11</v>
      </c>
      <c r="B24" s="63"/>
      <c r="D24" s="79"/>
      <c r="E24" s="81"/>
      <c r="F24" s="81"/>
      <c r="H24" s="52"/>
      <c r="I24" s="28"/>
      <c r="J24" s="21"/>
      <c r="K24" s="28"/>
      <c r="L24" s="21"/>
      <c r="M24" s="28"/>
      <c r="N24" s="78"/>
      <c r="O24" s="30"/>
      <c r="P24" s="72"/>
      <c r="Q24" s="32"/>
      <c r="R24" s="20" t="str">
        <f t="shared" si="0"/>
        <v/>
      </c>
      <c r="S24" s="32"/>
      <c r="T24" s="22" t="str">
        <f t="shared" si="3"/>
        <v/>
      </c>
      <c r="U24" s="22" t="str">
        <f t="shared" si="4"/>
        <v/>
      </c>
      <c r="V24" s="33" t="str">
        <f t="shared" si="2"/>
        <v/>
      </c>
      <c r="W24" s="29"/>
      <c r="X24" s="29"/>
      <c r="Y24" s="29"/>
    </row>
    <row r="25" spans="1:25" x14ac:dyDescent="0.2">
      <c r="A25" s="18">
        <v>12</v>
      </c>
      <c r="B25" s="63"/>
      <c r="D25" s="79"/>
      <c r="E25" s="81"/>
      <c r="F25" s="81"/>
      <c r="H25" s="52"/>
      <c r="I25" s="28"/>
      <c r="J25" s="21"/>
      <c r="K25" s="28"/>
      <c r="L25" s="21"/>
      <c r="M25" s="28"/>
      <c r="N25" s="78"/>
      <c r="O25" s="30"/>
      <c r="P25" s="72"/>
      <c r="Q25" s="32"/>
      <c r="R25" s="20" t="str">
        <f t="shared" si="0"/>
        <v/>
      </c>
      <c r="S25" s="32"/>
      <c r="T25" s="22" t="str">
        <f t="shared" si="3"/>
        <v/>
      </c>
      <c r="U25" s="22" t="str">
        <f t="shared" si="4"/>
        <v/>
      </c>
      <c r="V25" s="33" t="str">
        <f t="shared" si="2"/>
        <v/>
      </c>
      <c r="W25" s="29"/>
      <c r="X25" s="29"/>
      <c r="Y25" s="29"/>
    </row>
    <row r="26" spans="1:25" x14ac:dyDescent="0.2">
      <c r="A26" s="18">
        <v>13</v>
      </c>
      <c r="B26" s="63"/>
      <c r="D26" s="79"/>
      <c r="E26" s="81"/>
      <c r="F26" s="81"/>
      <c r="H26" s="52"/>
      <c r="I26" s="28"/>
      <c r="J26" s="21"/>
      <c r="K26" s="28"/>
      <c r="L26" s="21"/>
      <c r="M26" s="28"/>
      <c r="N26" s="78"/>
      <c r="O26" s="30"/>
      <c r="P26" s="72"/>
      <c r="Q26" s="32"/>
      <c r="R26" s="20" t="str">
        <f t="shared" si="0"/>
        <v/>
      </c>
      <c r="S26" s="32"/>
      <c r="T26" s="22" t="str">
        <f t="shared" si="3"/>
        <v/>
      </c>
      <c r="U26" s="22" t="str">
        <f t="shared" si="4"/>
        <v/>
      </c>
      <c r="V26" s="33" t="str">
        <f t="shared" si="2"/>
        <v/>
      </c>
      <c r="W26" s="29"/>
      <c r="X26" s="29"/>
      <c r="Y26" s="29"/>
    </row>
    <row r="27" spans="1:25" x14ac:dyDescent="0.2">
      <c r="A27" s="18">
        <v>14</v>
      </c>
      <c r="B27" s="63"/>
      <c r="D27" s="79"/>
      <c r="E27" s="81"/>
      <c r="F27" s="81"/>
      <c r="H27" s="52"/>
      <c r="I27" s="28"/>
      <c r="J27" s="21"/>
      <c r="K27" s="28"/>
      <c r="L27" s="21"/>
      <c r="M27" s="28"/>
      <c r="N27" s="78"/>
      <c r="O27" s="30"/>
      <c r="P27" s="72"/>
      <c r="Q27" s="32"/>
      <c r="R27" s="20" t="str">
        <f t="shared" si="0"/>
        <v/>
      </c>
      <c r="S27" s="32"/>
      <c r="T27" s="22" t="str">
        <f t="shared" si="3"/>
        <v/>
      </c>
      <c r="U27" s="22" t="str">
        <f t="shared" si="4"/>
        <v/>
      </c>
      <c r="V27" s="33" t="str">
        <f t="shared" si="2"/>
        <v/>
      </c>
      <c r="W27" s="29"/>
      <c r="X27" s="29"/>
      <c r="Y27" s="29"/>
    </row>
    <row r="28" spans="1:25" x14ac:dyDescent="0.2">
      <c r="A28" s="18">
        <v>15</v>
      </c>
      <c r="B28" s="63"/>
      <c r="D28" s="79"/>
      <c r="E28" s="81"/>
      <c r="F28" s="81"/>
      <c r="H28" s="52"/>
      <c r="I28" s="28"/>
      <c r="J28" s="21"/>
      <c r="K28" s="28"/>
      <c r="L28" s="21"/>
      <c r="M28" s="28"/>
      <c r="N28" s="78"/>
      <c r="O28" s="50"/>
      <c r="P28" s="72"/>
      <c r="Q28" s="32"/>
      <c r="R28" s="20" t="str">
        <f t="shared" si="0"/>
        <v/>
      </c>
      <c r="S28" s="32"/>
      <c r="T28" s="22" t="str">
        <f t="shared" si="3"/>
        <v/>
      </c>
      <c r="U28" s="22" t="str">
        <f t="shared" si="4"/>
        <v/>
      </c>
      <c r="V28" s="33" t="str">
        <f t="shared" si="2"/>
        <v/>
      </c>
      <c r="W28" s="29"/>
      <c r="X28" s="29"/>
      <c r="Y28" s="29"/>
    </row>
    <row r="29" spans="1:25" x14ac:dyDescent="0.2">
      <c r="A29" s="18">
        <v>16</v>
      </c>
      <c r="B29" s="63"/>
      <c r="D29" s="79"/>
      <c r="E29" s="81"/>
      <c r="F29" s="81"/>
      <c r="H29" s="52"/>
      <c r="I29" s="28"/>
      <c r="J29" s="21"/>
      <c r="K29" s="28"/>
      <c r="L29" s="21"/>
      <c r="M29" s="28"/>
      <c r="N29" s="78"/>
      <c r="O29" s="30"/>
      <c r="P29" s="72"/>
      <c r="Q29" s="32"/>
      <c r="R29" s="20" t="str">
        <f t="shared" si="0"/>
        <v/>
      </c>
      <c r="S29" s="32"/>
      <c r="T29" s="22" t="str">
        <f t="shared" si="3"/>
        <v/>
      </c>
      <c r="U29" s="22" t="str">
        <f t="shared" si="4"/>
        <v/>
      </c>
      <c r="V29" s="33" t="str">
        <f t="shared" si="2"/>
        <v/>
      </c>
      <c r="W29" s="29"/>
      <c r="X29" s="29"/>
      <c r="Y29" s="29"/>
    </row>
    <row r="30" spans="1:25" x14ac:dyDescent="0.2">
      <c r="A30" s="18">
        <v>17</v>
      </c>
      <c r="B30" s="63"/>
      <c r="D30" s="79"/>
      <c r="E30" s="81"/>
      <c r="F30" s="81"/>
      <c r="H30" s="52"/>
      <c r="I30" s="28"/>
      <c r="J30" s="21"/>
      <c r="K30" s="28"/>
      <c r="L30" s="21"/>
      <c r="M30" s="28"/>
      <c r="N30" s="78"/>
      <c r="O30" s="30"/>
      <c r="P30" s="72"/>
      <c r="Q30" s="32"/>
      <c r="R30" s="20" t="str">
        <f t="shared" si="0"/>
        <v/>
      </c>
      <c r="S30" s="32"/>
      <c r="T30" s="22" t="str">
        <f t="shared" si="3"/>
        <v/>
      </c>
      <c r="U30" s="22" t="str">
        <f t="shared" si="4"/>
        <v/>
      </c>
      <c r="V30" s="33" t="str">
        <f t="shared" si="2"/>
        <v/>
      </c>
      <c r="W30" s="29"/>
      <c r="X30" s="29"/>
      <c r="Y30" s="29"/>
    </row>
    <row r="31" spans="1:25" x14ac:dyDescent="0.2">
      <c r="A31" s="18">
        <v>18</v>
      </c>
      <c r="B31" s="63"/>
      <c r="D31" s="79"/>
      <c r="E31" s="80"/>
      <c r="F31" s="80"/>
      <c r="H31" s="52"/>
      <c r="I31" s="28"/>
      <c r="J31" s="21"/>
      <c r="K31" s="28"/>
      <c r="L31" s="21"/>
      <c r="M31" s="28"/>
      <c r="N31" s="78"/>
      <c r="O31" s="30"/>
      <c r="P31" s="72"/>
      <c r="Q31" s="32"/>
      <c r="R31" s="20" t="str">
        <f t="shared" si="0"/>
        <v/>
      </c>
      <c r="S31" s="32"/>
      <c r="T31" s="22" t="str">
        <f t="shared" si="3"/>
        <v/>
      </c>
      <c r="U31" s="22" t="str">
        <f t="shared" si="4"/>
        <v/>
      </c>
      <c r="V31" s="33" t="str">
        <f t="shared" si="2"/>
        <v/>
      </c>
      <c r="W31" s="29"/>
      <c r="X31" s="29"/>
      <c r="Y31" s="29"/>
    </row>
    <row r="32" spans="1:25" x14ac:dyDescent="0.2">
      <c r="A32" s="18">
        <v>19</v>
      </c>
      <c r="B32" s="63"/>
      <c r="D32" s="79"/>
      <c r="E32" s="80"/>
      <c r="F32" s="80"/>
      <c r="H32" s="52"/>
      <c r="I32" s="28"/>
      <c r="J32" s="21"/>
      <c r="K32" s="28"/>
      <c r="L32" s="21"/>
      <c r="M32" s="28"/>
      <c r="N32" s="78"/>
      <c r="O32" s="30"/>
      <c r="P32" s="72"/>
      <c r="R32" s="20" t="str">
        <f t="shared" si="0"/>
        <v/>
      </c>
      <c r="U32" s="22" t="str">
        <f t="shared" si="4"/>
        <v/>
      </c>
      <c r="V32" s="33" t="str">
        <f t="shared" si="2"/>
        <v/>
      </c>
      <c r="W32" s="29"/>
      <c r="X32" s="29"/>
      <c r="Y32" s="29"/>
    </row>
    <row r="33" spans="1:25" x14ac:dyDescent="0.2">
      <c r="A33" s="18">
        <v>20</v>
      </c>
      <c r="B33" s="63"/>
      <c r="D33" s="79"/>
      <c r="E33" s="80"/>
      <c r="F33" s="80"/>
      <c r="H33" s="53"/>
      <c r="I33" s="28"/>
      <c r="J33" s="21"/>
      <c r="K33" s="28"/>
      <c r="L33" s="51"/>
      <c r="N33" s="78"/>
      <c r="P33" s="72"/>
      <c r="R33" s="20" t="str">
        <f t="shared" si="0"/>
        <v/>
      </c>
      <c r="U33" s="22" t="str">
        <f t="shared" si="4"/>
        <v/>
      </c>
      <c r="V33" s="33" t="str">
        <f t="shared" si="2"/>
        <v/>
      </c>
      <c r="W33" s="29"/>
      <c r="X33" s="29"/>
      <c r="Y33" s="29"/>
    </row>
    <row r="34" spans="1:25" x14ac:dyDescent="0.2">
      <c r="A34" s="18">
        <v>21</v>
      </c>
      <c r="B34" s="63"/>
      <c r="D34" s="79"/>
      <c r="E34" s="80"/>
      <c r="F34" s="80"/>
      <c r="H34" s="53"/>
      <c r="I34" s="28"/>
      <c r="J34" s="21"/>
      <c r="K34" s="28"/>
      <c r="L34" s="51"/>
      <c r="N34" s="78"/>
      <c r="P34" s="72"/>
      <c r="R34" s="20" t="str">
        <f t="shared" si="0"/>
        <v/>
      </c>
      <c r="U34" s="22" t="str">
        <f t="shared" si="4"/>
        <v/>
      </c>
      <c r="V34" s="33" t="str">
        <f t="shared" si="2"/>
        <v/>
      </c>
    </row>
    <row r="35" spans="1:25" x14ac:dyDescent="0.2">
      <c r="A35" s="18">
        <v>22</v>
      </c>
      <c r="B35" s="63"/>
      <c r="D35" s="79"/>
      <c r="E35" s="80"/>
      <c r="F35" s="80"/>
      <c r="H35" s="53"/>
      <c r="I35" s="28"/>
      <c r="J35" s="21"/>
      <c r="K35" s="28"/>
      <c r="L35" s="51"/>
      <c r="N35" s="78"/>
      <c r="P35" s="72"/>
      <c r="R35" s="20" t="str">
        <f t="shared" si="0"/>
        <v/>
      </c>
      <c r="U35" s="22" t="str">
        <f t="shared" si="4"/>
        <v/>
      </c>
      <c r="V35" s="33" t="str">
        <f t="shared" si="2"/>
        <v/>
      </c>
    </row>
    <row r="36" spans="1:25" x14ac:dyDescent="0.2">
      <c r="A36" s="18">
        <v>23</v>
      </c>
      <c r="B36" s="63"/>
      <c r="D36" s="79"/>
      <c r="E36" s="80"/>
      <c r="F36" s="80"/>
      <c r="H36" s="53"/>
      <c r="J36" s="51"/>
      <c r="L36" s="51"/>
      <c r="N36" s="78"/>
      <c r="P36" s="72"/>
      <c r="R36" s="20" t="str">
        <f t="shared" si="0"/>
        <v/>
      </c>
      <c r="U36" s="22" t="str">
        <f t="shared" si="4"/>
        <v/>
      </c>
      <c r="V36" s="33" t="str">
        <f t="shared" si="2"/>
        <v/>
      </c>
    </row>
    <row r="37" spans="1:25" x14ac:dyDescent="0.2">
      <c r="A37" s="18">
        <v>24</v>
      </c>
      <c r="B37" s="63"/>
      <c r="D37" s="79"/>
      <c r="E37" s="80"/>
      <c r="F37" s="80"/>
      <c r="H37" s="52"/>
      <c r="J37" s="51"/>
      <c r="L37" s="51"/>
      <c r="N37" s="78"/>
      <c r="P37" s="72"/>
      <c r="R37" s="20" t="str">
        <f t="shared" si="0"/>
        <v/>
      </c>
      <c r="U37" s="22" t="str">
        <f t="shared" si="4"/>
        <v/>
      </c>
      <c r="V37" s="33" t="str">
        <f t="shared" si="2"/>
        <v/>
      </c>
    </row>
    <row r="38" spans="1:25" x14ac:dyDescent="0.2">
      <c r="A38" s="18">
        <v>25</v>
      </c>
      <c r="B38" s="63"/>
      <c r="D38" s="79"/>
      <c r="E38" s="80"/>
      <c r="F38" s="80"/>
      <c r="H38" s="52"/>
      <c r="J38" s="51"/>
      <c r="L38" s="51"/>
      <c r="N38" s="78"/>
      <c r="P38" s="72"/>
      <c r="R38" s="20" t="str">
        <f t="shared" si="0"/>
        <v/>
      </c>
      <c r="U38" s="22" t="str">
        <f t="shared" si="4"/>
        <v/>
      </c>
      <c r="V38" s="33" t="str">
        <f t="shared" si="2"/>
        <v/>
      </c>
    </row>
    <row r="39" spans="1:25" x14ac:dyDescent="0.2">
      <c r="A39" s="18">
        <v>26</v>
      </c>
      <c r="B39" s="63"/>
      <c r="D39" s="79"/>
      <c r="E39" s="80"/>
      <c r="F39" s="80"/>
      <c r="H39" s="52"/>
      <c r="J39" s="51"/>
      <c r="L39" s="51"/>
      <c r="N39" s="78"/>
      <c r="P39" s="72"/>
      <c r="R39" s="20" t="str">
        <f t="shared" si="0"/>
        <v/>
      </c>
      <c r="U39" s="22" t="str">
        <f t="shared" si="4"/>
        <v/>
      </c>
      <c r="V39" s="33" t="str">
        <f t="shared" si="2"/>
        <v/>
      </c>
    </row>
    <row r="40" spans="1:25" x14ac:dyDescent="0.2">
      <c r="A40" s="18">
        <v>27</v>
      </c>
      <c r="B40" s="63"/>
      <c r="D40" s="79"/>
      <c r="E40" s="80"/>
      <c r="F40" s="80"/>
      <c r="H40" s="52"/>
      <c r="J40" s="51"/>
      <c r="L40" s="51"/>
      <c r="N40" s="78"/>
      <c r="P40" s="72"/>
      <c r="R40" s="20" t="str">
        <f t="shared" si="0"/>
        <v/>
      </c>
      <c r="U40" s="22" t="str">
        <f t="shared" si="4"/>
        <v/>
      </c>
      <c r="V40" s="33" t="str">
        <f t="shared" si="2"/>
        <v/>
      </c>
    </row>
    <row r="41" spans="1:25" x14ac:dyDescent="0.2">
      <c r="A41" s="18">
        <v>28</v>
      </c>
      <c r="B41" s="63"/>
      <c r="D41" s="79"/>
      <c r="E41" s="80"/>
      <c r="F41" s="80"/>
      <c r="H41" s="52"/>
      <c r="J41" s="51"/>
      <c r="L41" s="51"/>
      <c r="N41" s="78"/>
      <c r="P41" s="72"/>
      <c r="R41" s="20" t="str">
        <f t="shared" si="0"/>
        <v/>
      </c>
      <c r="U41" s="22" t="str">
        <f t="shared" si="4"/>
        <v/>
      </c>
      <c r="V41" s="33" t="str">
        <f t="shared" si="2"/>
        <v/>
      </c>
    </row>
    <row r="42" spans="1:25" x14ac:dyDescent="0.2">
      <c r="A42" s="18">
        <v>29</v>
      </c>
      <c r="B42" s="63"/>
      <c r="D42" s="79"/>
      <c r="E42" s="80"/>
      <c r="F42" s="80"/>
      <c r="H42" s="52"/>
      <c r="J42" s="51"/>
      <c r="L42" s="51"/>
      <c r="N42" s="78"/>
      <c r="P42" s="72"/>
      <c r="R42" s="20" t="str">
        <f t="shared" si="0"/>
        <v/>
      </c>
      <c r="U42" s="22" t="str">
        <f t="shared" si="4"/>
        <v/>
      </c>
      <c r="V42" s="33" t="str">
        <f t="shared" si="2"/>
        <v/>
      </c>
    </row>
    <row r="43" spans="1:25" x14ac:dyDescent="0.2">
      <c r="A43" s="18">
        <v>30</v>
      </c>
      <c r="B43" s="63"/>
      <c r="D43" s="79"/>
      <c r="E43" s="80"/>
      <c r="F43" s="80"/>
      <c r="H43" s="52"/>
      <c r="J43" s="51"/>
      <c r="L43" s="51"/>
      <c r="N43" s="78"/>
      <c r="P43" s="72"/>
      <c r="R43" s="20" t="str">
        <f t="shared" si="0"/>
        <v/>
      </c>
      <c r="U43" s="22" t="str">
        <f t="shared" si="4"/>
        <v/>
      </c>
      <c r="V43" s="33" t="str">
        <f t="shared" si="2"/>
        <v/>
      </c>
    </row>
    <row r="44" spans="1:25" x14ac:dyDescent="0.2">
      <c r="A44" s="18">
        <v>31</v>
      </c>
      <c r="B44" s="63"/>
      <c r="D44" s="79"/>
      <c r="E44" s="80"/>
      <c r="F44" s="80"/>
      <c r="H44" s="52"/>
      <c r="J44" s="51"/>
      <c r="L44" s="51"/>
      <c r="N44" s="78"/>
      <c r="P44" s="72"/>
      <c r="R44" s="20" t="str">
        <f t="shared" si="0"/>
        <v/>
      </c>
      <c r="U44" s="22" t="str">
        <f t="shared" si="4"/>
        <v/>
      </c>
      <c r="V44" s="33" t="str">
        <f t="shared" si="2"/>
        <v/>
      </c>
    </row>
    <row r="45" spans="1:25" x14ac:dyDescent="0.2">
      <c r="A45" s="18">
        <v>32</v>
      </c>
      <c r="B45" s="63"/>
      <c r="D45" s="79"/>
      <c r="E45" s="80"/>
      <c r="F45" s="80"/>
      <c r="H45" s="52"/>
      <c r="J45" s="51"/>
      <c r="L45" s="51"/>
      <c r="N45" s="78"/>
      <c r="P45" s="72"/>
      <c r="R45" s="20" t="str">
        <f t="shared" si="0"/>
        <v/>
      </c>
      <c r="U45" s="22" t="str">
        <f t="shared" si="4"/>
        <v/>
      </c>
      <c r="V45" s="33" t="str">
        <f t="shared" si="2"/>
        <v/>
      </c>
    </row>
    <row r="46" spans="1:25" x14ac:dyDescent="0.2">
      <c r="A46" s="18">
        <v>33</v>
      </c>
      <c r="B46" s="63"/>
      <c r="D46" s="79"/>
      <c r="E46" s="80"/>
      <c r="F46" s="80"/>
      <c r="H46" s="52"/>
      <c r="J46" s="51"/>
      <c r="L46" s="51"/>
      <c r="N46" s="78"/>
      <c r="P46" s="72"/>
      <c r="R46" s="20" t="str">
        <f t="shared" si="0"/>
        <v/>
      </c>
      <c r="U46" s="22" t="str">
        <f t="shared" si="4"/>
        <v/>
      </c>
      <c r="V46" s="33" t="str">
        <f t="shared" si="2"/>
        <v/>
      </c>
    </row>
    <row r="47" spans="1:25" x14ac:dyDescent="0.2">
      <c r="A47" s="18">
        <v>34</v>
      </c>
      <c r="B47" s="63"/>
      <c r="D47" s="79"/>
      <c r="E47" s="80"/>
      <c r="F47" s="80"/>
      <c r="H47" s="52"/>
      <c r="J47" s="51"/>
      <c r="L47" s="51"/>
      <c r="N47" s="78"/>
      <c r="P47" s="72"/>
      <c r="R47" s="20" t="str">
        <f t="shared" ref="R47:R78" si="5">IF(B47="","",(ROUND((H47+J47-L47),2)))</f>
        <v/>
      </c>
      <c r="U47" s="22" t="str">
        <f t="shared" si="4"/>
        <v/>
      </c>
      <c r="V47" s="33" t="str">
        <f t="shared" si="2"/>
        <v/>
      </c>
    </row>
    <row r="48" spans="1:25" x14ac:dyDescent="0.2">
      <c r="A48" s="18">
        <v>35</v>
      </c>
      <c r="B48" s="63"/>
      <c r="D48" s="79"/>
      <c r="E48" s="80"/>
      <c r="F48" s="80"/>
      <c r="H48" s="52"/>
      <c r="J48" s="51"/>
      <c r="L48" s="51"/>
      <c r="N48" s="78"/>
      <c r="P48" s="72"/>
      <c r="R48" s="20" t="str">
        <f t="shared" si="5"/>
        <v/>
      </c>
      <c r="U48" s="22" t="str">
        <f t="shared" si="4"/>
        <v/>
      </c>
      <c r="V48" s="33" t="str">
        <f t="shared" si="2"/>
        <v/>
      </c>
    </row>
    <row r="49" spans="1:22" x14ac:dyDescent="0.2">
      <c r="A49" s="18">
        <v>36</v>
      </c>
      <c r="B49" s="63"/>
      <c r="D49" s="79"/>
      <c r="E49" s="80"/>
      <c r="F49" s="80"/>
      <c r="H49" s="52"/>
      <c r="J49" s="51"/>
      <c r="L49" s="51"/>
      <c r="N49" s="78"/>
      <c r="P49" s="72"/>
      <c r="R49" s="20" t="str">
        <f t="shared" si="5"/>
        <v/>
      </c>
      <c r="U49" s="22" t="str">
        <f t="shared" si="4"/>
        <v/>
      </c>
      <c r="V49" s="33" t="str">
        <f t="shared" si="2"/>
        <v/>
      </c>
    </row>
    <row r="50" spans="1:22" x14ac:dyDescent="0.2">
      <c r="A50" s="18">
        <v>37</v>
      </c>
      <c r="B50" s="63"/>
      <c r="D50" s="79"/>
      <c r="E50" s="80"/>
      <c r="F50" s="80"/>
      <c r="H50" s="52"/>
      <c r="J50" s="51"/>
      <c r="L50" s="51"/>
      <c r="N50" s="78"/>
      <c r="P50" s="72"/>
      <c r="R50" s="20" t="str">
        <f t="shared" si="5"/>
        <v/>
      </c>
      <c r="U50" s="22" t="str">
        <f t="shared" si="4"/>
        <v/>
      </c>
      <c r="V50" s="33" t="str">
        <f t="shared" si="2"/>
        <v/>
      </c>
    </row>
    <row r="51" spans="1:22" x14ac:dyDescent="0.2">
      <c r="A51" s="18">
        <v>38</v>
      </c>
      <c r="B51" s="63"/>
      <c r="D51" s="79"/>
      <c r="E51" s="80"/>
      <c r="F51" s="80"/>
      <c r="H51" s="52"/>
      <c r="J51" s="51"/>
      <c r="L51" s="51"/>
      <c r="N51" s="78"/>
      <c r="P51" s="72"/>
      <c r="R51" s="20" t="str">
        <f t="shared" si="5"/>
        <v/>
      </c>
      <c r="U51" s="22" t="str">
        <f t="shared" si="4"/>
        <v/>
      </c>
      <c r="V51" s="33" t="str">
        <f t="shared" si="2"/>
        <v/>
      </c>
    </row>
    <row r="52" spans="1:22" x14ac:dyDescent="0.2">
      <c r="A52" s="18">
        <v>39</v>
      </c>
      <c r="B52" s="63"/>
      <c r="D52" s="79"/>
      <c r="E52" s="80"/>
      <c r="F52" s="80"/>
      <c r="H52" s="52"/>
      <c r="J52" s="51"/>
      <c r="L52" s="51"/>
      <c r="N52" s="78"/>
      <c r="P52" s="72"/>
      <c r="R52" s="20" t="str">
        <f t="shared" si="5"/>
        <v/>
      </c>
      <c r="U52" s="22" t="str">
        <f t="shared" si="4"/>
        <v/>
      </c>
      <c r="V52" s="33" t="str">
        <f t="shared" si="2"/>
        <v/>
      </c>
    </row>
    <row r="53" spans="1:22" x14ac:dyDescent="0.2">
      <c r="A53" s="18">
        <v>40</v>
      </c>
      <c r="B53" s="63"/>
      <c r="D53" s="79"/>
      <c r="E53" s="80"/>
      <c r="F53" s="80"/>
      <c r="H53" s="52"/>
      <c r="J53" s="51"/>
      <c r="L53" s="51"/>
      <c r="N53" s="78"/>
      <c r="P53" s="72"/>
      <c r="R53" s="20" t="str">
        <f t="shared" si="5"/>
        <v/>
      </c>
      <c r="U53" s="22" t="str">
        <f t="shared" si="4"/>
        <v/>
      </c>
      <c r="V53" s="33" t="str">
        <f t="shared" si="2"/>
        <v/>
      </c>
    </row>
    <row r="54" spans="1:22" x14ac:dyDescent="0.2">
      <c r="A54" s="18">
        <v>41</v>
      </c>
      <c r="B54" s="63"/>
      <c r="D54" s="79"/>
      <c r="E54" s="80"/>
      <c r="F54" s="80"/>
      <c r="H54" s="52"/>
      <c r="J54" s="51"/>
      <c r="L54" s="51"/>
      <c r="N54" s="78"/>
      <c r="P54" s="72"/>
      <c r="R54" s="20" t="str">
        <f t="shared" si="5"/>
        <v/>
      </c>
      <c r="U54" s="22" t="str">
        <f t="shared" si="4"/>
        <v/>
      </c>
      <c r="V54" s="33" t="str">
        <f t="shared" si="2"/>
        <v/>
      </c>
    </row>
    <row r="55" spans="1:22" x14ac:dyDescent="0.2">
      <c r="A55" s="18">
        <v>42</v>
      </c>
      <c r="B55" s="63"/>
      <c r="D55" s="79"/>
      <c r="E55" s="80"/>
      <c r="F55" s="80"/>
      <c r="H55" s="52"/>
      <c r="J55" s="51"/>
      <c r="L55" s="51"/>
      <c r="N55" s="78"/>
      <c r="P55" s="72"/>
      <c r="R55" s="20" t="str">
        <f t="shared" si="5"/>
        <v/>
      </c>
      <c r="U55" s="22" t="str">
        <f t="shared" si="4"/>
        <v/>
      </c>
      <c r="V55" s="33" t="str">
        <f t="shared" si="2"/>
        <v/>
      </c>
    </row>
    <row r="56" spans="1:22" x14ac:dyDescent="0.2">
      <c r="A56" s="18">
        <v>43</v>
      </c>
      <c r="B56" s="63"/>
      <c r="D56" s="79"/>
      <c r="E56" s="80"/>
      <c r="F56" s="80"/>
      <c r="H56" s="52"/>
      <c r="J56" s="51"/>
      <c r="L56" s="51"/>
      <c r="N56" s="78"/>
      <c r="P56" s="72"/>
      <c r="R56" s="20" t="str">
        <f t="shared" si="5"/>
        <v/>
      </c>
      <c r="U56" s="22" t="str">
        <f t="shared" si="4"/>
        <v/>
      </c>
      <c r="V56" s="33" t="str">
        <f t="shared" si="2"/>
        <v/>
      </c>
    </row>
    <row r="57" spans="1:22" x14ac:dyDescent="0.2">
      <c r="A57" s="18">
        <v>44</v>
      </c>
      <c r="B57" s="63"/>
      <c r="D57" s="79"/>
      <c r="E57" s="80"/>
      <c r="F57" s="80"/>
      <c r="H57" s="52"/>
      <c r="J57" s="51"/>
      <c r="L57" s="51"/>
      <c r="N57" s="78"/>
      <c r="P57" s="72"/>
      <c r="R57" s="20" t="str">
        <f t="shared" si="5"/>
        <v/>
      </c>
      <c r="U57" s="22" t="str">
        <f t="shared" si="4"/>
        <v/>
      </c>
      <c r="V57" s="33" t="str">
        <f t="shared" si="2"/>
        <v/>
      </c>
    </row>
    <row r="58" spans="1:22" x14ac:dyDescent="0.2">
      <c r="A58" s="18">
        <v>45</v>
      </c>
      <c r="B58" s="63"/>
      <c r="D58" s="79"/>
      <c r="E58" s="80"/>
      <c r="F58" s="80"/>
      <c r="H58" s="52"/>
      <c r="J58" s="51"/>
      <c r="L58" s="51"/>
      <c r="N58" s="78"/>
      <c r="P58" s="72"/>
      <c r="R58" s="20" t="str">
        <f t="shared" si="5"/>
        <v/>
      </c>
      <c r="U58" s="22" t="str">
        <f t="shared" si="4"/>
        <v/>
      </c>
      <c r="V58" s="33" t="str">
        <f t="shared" si="2"/>
        <v/>
      </c>
    </row>
    <row r="59" spans="1:22" x14ac:dyDescent="0.2">
      <c r="A59" s="18">
        <v>46</v>
      </c>
      <c r="B59" s="63"/>
      <c r="D59" s="79"/>
      <c r="E59" s="80"/>
      <c r="F59" s="80"/>
      <c r="H59" s="52"/>
      <c r="J59" s="51"/>
      <c r="L59" s="51"/>
      <c r="N59" s="78"/>
      <c r="P59" s="72"/>
      <c r="R59" s="20" t="str">
        <f t="shared" si="5"/>
        <v/>
      </c>
      <c r="U59" s="22" t="str">
        <f t="shared" si="4"/>
        <v/>
      </c>
      <c r="V59" s="33" t="str">
        <f t="shared" si="2"/>
        <v/>
      </c>
    </row>
    <row r="60" spans="1:22" x14ac:dyDescent="0.2">
      <c r="A60" s="18">
        <v>47</v>
      </c>
      <c r="B60" s="63"/>
      <c r="D60" s="79"/>
      <c r="E60" s="80"/>
      <c r="F60" s="80"/>
      <c r="H60" s="52"/>
      <c r="J60" s="51"/>
      <c r="L60" s="51"/>
      <c r="N60" s="78"/>
      <c r="P60" s="72"/>
      <c r="R60" s="20" t="str">
        <f t="shared" si="5"/>
        <v/>
      </c>
      <c r="U60" s="22" t="str">
        <f t="shared" si="4"/>
        <v/>
      </c>
      <c r="V60" s="33" t="str">
        <f t="shared" si="2"/>
        <v/>
      </c>
    </row>
    <row r="61" spans="1:22" x14ac:dyDescent="0.2">
      <c r="A61" s="18">
        <v>48</v>
      </c>
      <c r="B61" s="63"/>
      <c r="D61" s="79"/>
      <c r="E61" s="80"/>
      <c r="F61" s="80"/>
      <c r="H61" s="52"/>
      <c r="J61" s="51"/>
      <c r="L61" s="51"/>
      <c r="N61" s="78"/>
      <c r="P61" s="72"/>
      <c r="R61" s="20" t="str">
        <f t="shared" si="5"/>
        <v/>
      </c>
      <c r="U61" s="22" t="str">
        <f t="shared" si="4"/>
        <v/>
      </c>
      <c r="V61" s="33" t="str">
        <f t="shared" si="2"/>
        <v/>
      </c>
    </row>
    <row r="62" spans="1:22" x14ac:dyDescent="0.2">
      <c r="A62" s="18">
        <v>49</v>
      </c>
      <c r="B62" s="63"/>
      <c r="D62" s="79"/>
      <c r="E62" s="80"/>
      <c r="F62" s="80"/>
      <c r="H62" s="52"/>
      <c r="J62" s="51"/>
      <c r="L62" s="51"/>
      <c r="N62" s="78"/>
      <c r="P62" s="72"/>
      <c r="R62" s="20" t="str">
        <f t="shared" si="5"/>
        <v/>
      </c>
      <c r="U62" s="22" t="str">
        <f t="shared" si="4"/>
        <v/>
      </c>
      <c r="V62" s="33" t="str">
        <f t="shared" si="2"/>
        <v/>
      </c>
    </row>
    <row r="63" spans="1:22" x14ac:dyDescent="0.2">
      <c r="A63" s="18">
        <v>50</v>
      </c>
      <c r="B63" s="63"/>
      <c r="D63" s="79"/>
      <c r="E63" s="80"/>
      <c r="F63" s="80"/>
      <c r="H63" s="52"/>
      <c r="J63" s="51"/>
      <c r="L63" s="51"/>
      <c r="N63" s="78"/>
      <c r="P63" s="72"/>
      <c r="R63" s="20" t="str">
        <f t="shared" si="5"/>
        <v/>
      </c>
      <c r="U63" s="22" t="str">
        <f t="shared" si="4"/>
        <v/>
      </c>
      <c r="V63" s="33" t="str">
        <f t="shared" si="2"/>
        <v/>
      </c>
    </row>
    <row r="64" spans="1:22" x14ac:dyDescent="0.2">
      <c r="A64" s="18">
        <v>51</v>
      </c>
      <c r="B64" s="63"/>
      <c r="D64" s="79"/>
      <c r="E64" s="80"/>
      <c r="F64" s="80"/>
      <c r="H64" s="52"/>
      <c r="J64" s="51"/>
      <c r="L64" s="51"/>
      <c r="N64" s="78"/>
      <c r="P64" s="72"/>
      <c r="R64" s="20" t="str">
        <f t="shared" si="5"/>
        <v/>
      </c>
      <c r="U64" s="22" t="str">
        <f t="shared" si="4"/>
        <v/>
      </c>
      <c r="V64" s="33" t="str">
        <f t="shared" si="2"/>
        <v/>
      </c>
    </row>
    <row r="65" spans="1:22" x14ac:dyDescent="0.2">
      <c r="A65" s="18">
        <v>52</v>
      </c>
      <c r="B65" s="63"/>
      <c r="D65" s="79"/>
      <c r="E65" s="80"/>
      <c r="F65" s="80"/>
      <c r="H65" s="52"/>
      <c r="J65" s="51"/>
      <c r="L65" s="51"/>
      <c r="N65" s="78"/>
      <c r="P65" s="72"/>
      <c r="R65" s="20" t="str">
        <f t="shared" si="5"/>
        <v/>
      </c>
      <c r="U65" s="22" t="str">
        <f t="shared" si="4"/>
        <v/>
      </c>
      <c r="V65" s="33" t="str">
        <f t="shared" si="2"/>
        <v/>
      </c>
    </row>
    <row r="66" spans="1:22" x14ac:dyDescent="0.2">
      <c r="A66" s="18">
        <v>53</v>
      </c>
      <c r="B66" s="63"/>
      <c r="D66" s="79"/>
      <c r="E66" s="80"/>
      <c r="F66" s="80"/>
      <c r="H66" s="52"/>
      <c r="J66" s="51"/>
      <c r="L66" s="51"/>
      <c r="N66" s="78"/>
      <c r="P66" s="72"/>
      <c r="R66" s="20" t="str">
        <f t="shared" si="5"/>
        <v/>
      </c>
      <c r="U66" s="22" t="str">
        <f t="shared" si="4"/>
        <v/>
      </c>
      <c r="V66" s="33" t="str">
        <f t="shared" si="2"/>
        <v/>
      </c>
    </row>
    <row r="67" spans="1:22" x14ac:dyDescent="0.2">
      <c r="A67" s="18">
        <v>54</v>
      </c>
      <c r="B67" s="63"/>
      <c r="D67" s="79"/>
      <c r="E67" s="80"/>
      <c r="F67" s="80"/>
      <c r="H67" s="52"/>
      <c r="J67" s="51"/>
      <c r="L67" s="51"/>
      <c r="N67" s="78"/>
      <c r="P67" s="72"/>
      <c r="R67" s="20" t="str">
        <f t="shared" si="5"/>
        <v/>
      </c>
      <c r="U67" s="22" t="str">
        <f t="shared" si="4"/>
        <v/>
      </c>
      <c r="V67" s="33" t="str">
        <f t="shared" si="2"/>
        <v/>
      </c>
    </row>
    <row r="68" spans="1:22" x14ac:dyDescent="0.2">
      <c r="A68" s="18">
        <v>55</v>
      </c>
      <c r="B68" s="63"/>
      <c r="D68" s="79"/>
      <c r="E68" s="80"/>
      <c r="F68" s="80"/>
      <c r="H68" s="52"/>
      <c r="J68" s="51"/>
      <c r="L68" s="51"/>
      <c r="N68" s="78"/>
      <c r="P68" s="72"/>
      <c r="R68" s="20" t="str">
        <f t="shared" si="5"/>
        <v/>
      </c>
      <c r="U68" s="22" t="str">
        <f t="shared" si="4"/>
        <v/>
      </c>
      <c r="V68" s="33" t="str">
        <f t="shared" si="2"/>
        <v/>
      </c>
    </row>
    <row r="69" spans="1:22" x14ac:dyDescent="0.2">
      <c r="A69" s="18">
        <v>56</v>
      </c>
      <c r="B69" s="63"/>
      <c r="D69" s="79"/>
      <c r="E69" s="80"/>
      <c r="F69" s="80"/>
      <c r="H69" s="52"/>
      <c r="J69" s="51"/>
      <c r="L69" s="51"/>
      <c r="N69" s="78"/>
      <c r="P69" s="72"/>
      <c r="R69" s="20" t="str">
        <f t="shared" si="5"/>
        <v/>
      </c>
      <c r="U69" s="22" t="str">
        <f t="shared" si="4"/>
        <v/>
      </c>
      <c r="V69" s="33" t="str">
        <f t="shared" si="2"/>
        <v/>
      </c>
    </row>
    <row r="70" spans="1:22" x14ac:dyDescent="0.2">
      <c r="A70" s="18">
        <v>57</v>
      </c>
      <c r="B70" s="63"/>
      <c r="D70" s="79"/>
      <c r="E70" s="80"/>
      <c r="F70" s="80"/>
      <c r="H70" s="52"/>
      <c r="J70" s="51"/>
      <c r="L70" s="51"/>
      <c r="N70" s="78"/>
      <c r="P70" s="72"/>
      <c r="R70" s="20" t="str">
        <f t="shared" si="5"/>
        <v/>
      </c>
      <c r="U70" s="22" t="str">
        <f t="shared" si="4"/>
        <v/>
      </c>
      <c r="V70" s="33" t="str">
        <f t="shared" si="2"/>
        <v/>
      </c>
    </row>
    <row r="71" spans="1:22" x14ac:dyDescent="0.2">
      <c r="A71" s="18">
        <v>58</v>
      </c>
      <c r="B71" s="63"/>
      <c r="D71" s="79"/>
      <c r="E71" s="80"/>
      <c r="F71" s="80"/>
      <c r="H71" s="52"/>
      <c r="J71" s="51"/>
      <c r="L71" s="51"/>
      <c r="N71" s="78"/>
      <c r="P71" s="72"/>
      <c r="R71" s="20" t="str">
        <f t="shared" si="5"/>
        <v/>
      </c>
      <c r="U71" s="22" t="str">
        <f t="shared" si="4"/>
        <v/>
      </c>
      <c r="V71" s="33" t="str">
        <f t="shared" si="2"/>
        <v/>
      </c>
    </row>
    <row r="72" spans="1:22" x14ac:dyDescent="0.2">
      <c r="A72" s="18">
        <v>59</v>
      </c>
      <c r="B72" s="63"/>
      <c r="D72" s="79"/>
      <c r="E72" s="80"/>
      <c r="F72" s="80"/>
      <c r="H72" s="52"/>
      <c r="J72" s="51"/>
      <c r="L72" s="51"/>
      <c r="N72" s="78"/>
      <c r="P72" s="72"/>
      <c r="R72" s="20" t="str">
        <f t="shared" si="5"/>
        <v/>
      </c>
      <c r="U72" s="22" t="str">
        <f t="shared" si="4"/>
        <v/>
      </c>
      <c r="V72" s="33" t="str">
        <f t="shared" si="2"/>
        <v/>
      </c>
    </row>
    <row r="73" spans="1:22" x14ac:dyDescent="0.2">
      <c r="A73" s="18">
        <v>60</v>
      </c>
      <c r="B73" s="63"/>
      <c r="D73" s="79"/>
      <c r="E73" s="80"/>
      <c r="F73" s="80"/>
      <c r="H73" s="52"/>
      <c r="J73" s="51"/>
      <c r="L73" s="51"/>
      <c r="N73" s="78"/>
      <c r="P73" s="72"/>
      <c r="R73" s="20" t="str">
        <f t="shared" si="5"/>
        <v/>
      </c>
      <c r="U73" s="22" t="str">
        <f t="shared" si="4"/>
        <v/>
      </c>
      <c r="V73" s="33" t="str">
        <f t="shared" si="2"/>
        <v/>
      </c>
    </row>
    <row r="74" spans="1:22" x14ac:dyDescent="0.2">
      <c r="A74" s="18">
        <v>61</v>
      </c>
      <c r="B74" s="63"/>
      <c r="D74" s="79"/>
      <c r="E74" s="80"/>
      <c r="F74" s="80"/>
      <c r="H74" s="52"/>
      <c r="J74" s="51"/>
      <c r="L74" s="51"/>
      <c r="N74" s="78"/>
      <c r="P74" s="72"/>
      <c r="R74" s="20" t="str">
        <f t="shared" si="5"/>
        <v/>
      </c>
      <c r="U74" s="22" t="str">
        <f t="shared" si="4"/>
        <v/>
      </c>
      <c r="V74" s="33" t="str">
        <f t="shared" si="2"/>
        <v/>
      </c>
    </row>
    <row r="75" spans="1:22" x14ac:dyDescent="0.2">
      <c r="A75" s="18">
        <v>62</v>
      </c>
      <c r="B75" s="63"/>
      <c r="D75" s="79"/>
      <c r="E75" s="80"/>
      <c r="F75" s="80"/>
      <c r="H75" s="52"/>
      <c r="J75" s="51"/>
      <c r="L75" s="51"/>
      <c r="N75" s="78"/>
      <c r="P75" s="72"/>
      <c r="R75" s="20" t="str">
        <f t="shared" si="5"/>
        <v/>
      </c>
      <c r="U75" s="22" t="str">
        <f t="shared" si="4"/>
        <v/>
      </c>
      <c r="V75" s="33" t="str">
        <f t="shared" si="2"/>
        <v/>
      </c>
    </row>
    <row r="76" spans="1:22" x14ac:dyDescent="0.2">
      <c r="A76" s="18">
        <v>63</v>
      </c>
      <c r="B76" s="63"/>
      <c r="D76" s="79"/>
      <c r="E76" s="80"/>
      <c r="F76" s="80"/>
      <c r="H76" s="52"/>
      <c r="J76" s="51"/>
      <c r="L76" s="51"/>
      <c r="N76" s="78"/>
      <c r="P76" s="72"/>
      <c r="R76" s="20" t="str">
        <f t="shared" si="5"/>
        <v/>
      </c>
      <c r="U76" s="22" t="str">
        <f t="shared" si="4"/>
        <v/>
      </c>
      <c r="V76" s="33" t="str">
        <f t="shared" si="2"/>
        <v/>
      </c>
    </row>
    <row r="77" spans="1:22" x14ac:dyDescent="0.2">
      <c r="A77" s="18">
        <v>64</v>
      </c>
      <c r="B77" s="63"/>
      <c r="D77" s="79"/>
      <c r="E77" s="80"/>
      <c r="F77" s="80"/>
      <c r="H77" s="52"/>
      <c r="J77" s="51"/>
      <c r="L77" s="51"/>
      <c r="N77" s="78"/>
      <c r="P77" s="72"/>
      <c r="R77" s="20" t="str">
        <f t="shared" si="5"/>
        <v/>
      </c>
      <c r="U77" s="22" t="str">
        <f t="shared" si="4"/>
        <v/>
      </c>
      <c r="V77" s="33" t="str">
        <f t="shared" si="2"/>
        <v/>
      </c>
    </row>
    <row r="78" spans="1:22" x14ac:dyDescent="0.2">
      <c r="A78" s="18">
        <v>65</v>
      </c>
      <c r="B78" s="63"/>
      <c r="D78" s="79"/>
      <c r="E78" s="80"/>
      <c r="F78" s="80"/>
      <c r="H78" s="52"/>
      <c r="J78" s="51"/>
      <c r="L78" s="51"/>
      <c r="N78" s="78"/>
      <c r="P78" s="72"/>
      <c r="R78" s="20" t="str">
        <f t="shared" si="5"/>
        <v/>
      </c>
      <c r="U78" s="22" t="str">
        <f t="shared" si="4"/>
        <v/>
      </c>
      <c r="V78" s="33" t="str">
        <f t="shared" si="2"/>
        <v/>
      </c>
    </row>
    <row r="79" spans="1:22" x14ac:dyDescent="0.2">
      <c r="A79" s="18">
        <v>66</v>
      </c>
      <c r="B79" s="63"/>
      <c r="D79" s="79"/>
      <c r="E79" s="80"/>
      <c r="F79" s="80"/>
      <c r="H79" s="52"/>
      <c r="J79" s="51"/>
      <c r="L79" s="51"/>
      <c r="N79" s="78"/>
      <c r="P79" s="72"/>
      <c r="R79" s="20" t="str">
        <f t="shared" ref="R79:R113" si="6">IF(B79="","",(ROUND((H79+J79-L79),2)))</f>
        <v/>
      </c>
      <c r="U79" s="22" t="str">
        <f t="shared" si="4"/>
        <v/>
      </c>
      <c r="V79" s="33" t="str">
        <f t="shared" ref="V79:V113" si="7">IF((AND(U79&gt;18,U79&lt;22)),(IF(J79&gt;0,"IH","VH")),IF((AND(U79&gt;5,U79&lt;10)),(IF(J79&gt;0,"IL","VL")),""))</f>
        <v/>
      </c>
    </row>
    <row r="80" spans="1:22" x14ac:dyDescent="0.2">
      <c r="A80" s="18">
        <v>67</v>
      </c>
      <c r="B80" s="63"/>
      <c r="D80" s="79"/>
      <c r="E80" s="80"/>
      <c r="F80" s="80"/>
      <c r="H80" s="52"/>
      <c r="J80" s="51"/>
      <c r="L80" s="51"/>
      <c r="N80" s="78"/>
      <c r="P80" s="72"/>
      <c r="R80" s="20" t="str">
        <f t="shared" si="6"/>
        <v/>
      </c>
      <c r="U80" s="22" t="str">
        <f t="shared" si="4"/>
        <v/>
      </c>
      <c r="V80" s="33" t="str">
        <f t="shared" si="7"/>
        <v/>
      </c>
    </row>
    <row r="81" spans="1:22" x14ac:dyDescent="0.2">
      <c r="A81" s="18">
        <v>68</v>
      </c>
      <c r="B81" s="63"/>
      <c r="D81" s="79"/>
      <c r="E81" s="80"/>
      <c r="F81" s="80"/>
      <c r="H81" s="52"/>
      <c r="J81" s="51"/>
      <c r="L81" s="51"/>
      <c r="N81" s="78"/>
      <c r="P81" s="72"/>
      <c r="R81" s="20" t="str">
        <f t="shared" si="6"/>
        <v/>
      </c>
      <c r="U81" s="22" t="str">
        <f t="shared" si="4"/>
        <v/>
      </c>
      <c r="V81" s="33" t="str">
        <f t="shared" si="7"/>
        <v/>
      </c>
    </row>
    <row r="82" spans="1:22" x14ac:dyDescent="0.2">
      <c r="A82" s="18">
        <v>69</v>
      </c>
      <c r="B82" s="63"/>
      <c r="D82" s="79"/>
      <c r="E82" s="80"/>
      <c r="F82" s="80"/>
      <c r="H82" s="52"/>
      <c r="J82" s="51"/>
      <c r="L82" s="51"/>
      <c r="N82" s="78"/>
      <c r="P82" s="72"/>
      <c r="R82" s="20" t="str">
        <f t="shared" si="6"/>
        <v/>
      </c>
      <c r="U82" s="22" t="str">
        <f t="shared" si="4"/>
        <v/>
      </c>
      <c r="V82" s="33" t="str">
        <f t="shared" si="7"/>
        <v/>
      </c>
    </row>
    <row r="83" spans="1:22" x14ac:dyDescent="0.2">
      <c r="A83" s="18">
        <v>70</v>
      </c>
      <c r="B83" s="63"/>
      <c r="D83" s="79"/>
      <c r="E83" s="80"/>
      <c r="F83" s="80"/>
      <c r="H83" s="52"/>
      <c r="J83" s="51"/>
      <c r="L83" s="51"/>
      <c r="N83" s="78"/>
      <c r="P83" s="72"/>
      <c r="R83" s="20" t="str">
        <f t="shared" si="6"/>
        <v/>
      </c>
      <c r="U83" s="22" t="str">
        <f t="shared" si="4"/>
        <v/>
      </c>
      <c r="V83" s="33" t="str">
        <f t="shared" si="7"/>
        <v/>
      </c>
    </row>
    <row r="84" spans="1:22" x14ac:dyDescent="0.2">
      <c r="A84" s="18">
        <v>71</v>
      </c>
      <c r="B84" s="63"/>
      <c r="D84" s="79"/>
      <c r="E84" s="80"/>
      <c r="F84" s="80"/>
      <c r="H84" s="52"/>
      <c r="J84" s="51"/>
      <c r="L84" s="51"/>
      <c r="N84" s="78"/>
      <c r="P84" s="72"/>
      <c r="R84" s="20" t="str">
        <f t="shared" si="6"/>
        <v/>
      </c>
      <c r="U84" s="22" t="str">
        <f t="shared" si="4"/>
        <v/>
      </c>
      <c r="V84" s="33" t="str">
        <f t="shared" si="7"/>
        <v/>
      </c>
    </row>
    <row r="85" spans="1:22" x14ac:dyDescent="0.2">
      <c r="A85" s="18">
        <v>72</v>
      </c>
      <c r="B85" s="63"/>
      <c r="D85" s="79"/>
      <c r="E85" s="80"/>
      <c r="F85" s="80"/>
      <c r="H85" s="52"/>
      <c r="J85" s="51"/>
      <c r="L85" s="51"/>
      <c r="N85" s="78"/>
      <c r="P85" s="72"/>
      <c r="R85" s="20" t="str">
        <f t="shared" si="6"/>
        <v/>
      </c>
      <c r="U85" s="22" t="str">
        <f t="shared" ref="U85:U113" si="8">IF(B85="","",(L85/R85*100))</f>
        <v/>
      </c>
      <c r="V85" s="33" t="str">
        <f t="shared" si="7"/>
        <v/>
      </c>
    </row>
    <row r="86" spans="1:22" x14ac:dyDescent="0.2">
      <c r="A86" s="18">
        <v>73</v>
      </c>
      <c r="B86" s="63"/>
      <c r="D86" s="79"/>
      <c r="E86" s="80"/>
      <c r="F86" s="80"/>
      <c r="H86" s="52"/>
      <c r="J86" s="51"/>
      <c r="L86" s="51"/>
      <c r="N86" s="78"/>
      <c r="P86" s="72"/>
      <c r="R86" s="20" t="str">
        <f t="shared" si="6"/>
        <v/>
      </c>
      <c r="U86" s="22" t="str">
        <f t="shared" si="8"/>
        <v/>
      </c>
      <c r="V86" s="33" t="str">
        <f t="shared" si="7"/>
        <v/>
      </c>
    </row>
    <row r="87" spans="1:22" x14ac:dyDescent="0.2">
      <c r="A87" s="18">
        <v>74</v>
      </c>
      <c r="B87" s="63"/>
      <c r="D87" s="79"/>
      <c r="E87" s="80"/>
      <c r="F87" s="80"/>
      <c r="H87" s="52"/>
      <c r="J87" s="51"/>
      <c r="L87" s="51"/>
      <c r="N87" s="78"/>
      <c r="P87" s="72"/>
      <c r="R87" s="20" t="str">
        <f t="shared" si="6"/>
        <v/>
      </c>
      <c r="U87" s="22" t="str">
        <f t="shared" si="8"/>
        <v/>
      </c>
      <c r="V87" s="33" t="str">
        <f t="shared" si="7"/>
        <v/>
      </c>
    </row>
    <row r="88" spans="1:22" x14ac:dyDescent="0.2">
      <c r="A88" s="18">
        <v>75</v>
      </c>
      <c r="B88" s="63"/>
      <c r="D88" s="79"/>
      <c r="E88" s="80"/>
      <c r="F88" s="80"/>
      <c r="H88" s="52"/>
      <c r="J88" s="51"/>
      <c r="L88" s="51"/>
      <c r="N88" s="78"/>
      <c r="P88" s="72"/>
      <c r="R88" s="20" t="str">
        <f t="shared" si="6"/>
        <v/>
      </c>
      <c r="U88" s="22" t="str">
        <f t="shared" si="8"/>
        <v/>
      </c>
      <c r="V88" s="33" t="str">
        <f t="shared" si="7"/>
        <v/>
      </c>
    </row>
    <row r="89" spans="1:22" x14ac:dyDescent="0.2">
      <c r="A89" s="18">
        <v>76</v>
      </c>
      <c r="B89" s="63"/>
      <c r="D89" s="79"/>
      <c r="E89" s="80"/>
      <c r="F89" s="80"/>
      <c r="H89" s="52"/>
      <c r="J89" s="51"/>
      <c r="L89" s="51"/>
      <c r="N89" s="78"/>
      <c r="P89" s="72"/>
      <c r="R89" s="20" t="str">
        <f t="shared" si="6"/>
        <v/>
      </c>
      <c r="U89" s="22" t="str">
        <f t="shared" si="8"/>
        <v/>
      </c>
      <c r="V89" s="33" t="str">
        <f t="shared" si="7"/>
        <v/>
      </c>
    </row>
    <row r="90" spans="1:22" x14ac:dyDescent="0.2">
      <c r="A90" s="18">
        <v>77</v>
      </c>
      <c r="B90" s="63"/>
      <c r="D90" s="79"/>
      <c r="E90" s="80"/>
      <c r="F90" s="80"/>
      <c r="H90" s="52"/>
      <c r="J90" s="51"/>
      <c r="L90" s="51"/>
      <c r="N90" s="78"/>
      <c r="P90" s="72"/>
      <c r="R90" s="20" t="str">
        <f t="shared" si="6"/>
        <v/>
      </c>
      <c r="U90" s="22" t="str">
        <f t="shared" si="8"/>
        <v/>
      </c>
      <c r="V90" s="33" t="str">
        <f t="shared" si="7"/>
        <v/>
      </c>
    </row>
    <row r="91" spans="1:22" x14ac:dyDescent="0.2">
      <c r="A91" s="18">
        <v>78</v>
      </c>
      <c r="B91" s="63"/>
      <c r="D91" s="79"/>
      <c r="E91" s="80"/>
      <c r="F91" s="80"/>
      <c r="H91" s="52"/>
      <c r="J91" s="51"/>
      <c r="L91" s="51"/>
      <c r="N91" s="78"/>
      <c r="P91" s="72"/>
      <c r="R91" s="20" t="str">
        <f t="shared" si="6"/>
        <v/>
      </c>
      <c r="U91" s="22" t="str">
        <f t="shared" si="8"/>
        <v/>
      </c>
      <c r="V91" s="33" t="str">
        <f t="shared" si="7"/>
        <v/>
      </c>
    </row>
    <row r="92" spans="1:22" x14ac:dyDescent="0.2">
      <c r="A92" s="18">
        <v>79</v>
      </c>
      <c r="B92" s="63"/>
      <c r="D92" s="79"/>
      <c r="E92" s="80"/>
      <c r="F92" s="80"/>
      <c r="H92" s="52"/>
      <c r="J92" s="51"/>
      <c r="L92" s="51"/>
      <c r="N92" s="78"/>
      <c r="P92" s="72"/>
      <c r="R92" s="20" t="str">
        <f t="shared" si="6"/>
        <v/>
      </c>
      <c r="U92" s="22" t="str">
        <f t="shared" si="8"/>
        <v/>
      </c>
      <c r="V92" s="33" t="str">
        <f t="shared" si="7"/>
        <v/>
      </c>
    </row>
    <row r="93" spans="1:22" x14ac:dyDescent="0.2">
      <c r="A93" s="18">
        <v>80</v>
      </c>
      <c r="B93" s="63"/>
      <c r="D93" s="79"/>
      <c r="E93" s="80"/>
      <c r="F93" s="80"/>
      <c r="H93" s="52"/>
      <c r="J93" s="51"/>
      <c r="L93" s="51"/>
      <c r="N93" s="78"/>
      <c r="P93" s="72"/>
      <c r="R93" s="20" t="str">
        <f t="shared" si="6"/>
        <v/>
      </c>
      <c r="U93" s="22" t="str">
        <f t="shared" si="8"/>
        <v/>
      </c>
      <c r="V93" s="33" t="str">
        <f t="shared" si="7"/>
        <v/>
      </c>
    </row>
    <row r="94" spans="1:22" x14ac:dyDescent="0.2">
      <c r="A94" s="18">
        <v>81</v>
      </c>
      <c r="B94" s="63"/>
      <c r="D94" s="79"/>
      <c r="E94" s="80"/>
      <c r="F94" s="80"/>
      <c r="H94" s="52"/>
      <c r="J94" s="51"/>
      <c r="L94" s="51"/>
      <c r="N94" s="78"/>
      <c r="P94" s="72"/>
      <c r="R94" s="20" t="str">
        <f t="shared" si="6"/>
        <v/>
      </c>
      <c r="U94" s="22" t="str">
        <f t="shared" si="8"/>
        <v/>
      </c>
      <c r="V94" s="33" t="str">
        <f t="shared" si="7"/>
        <v/>
      </c>
    </row>
    <row r="95" spans="1:22" x14ac:dyDescent="0.2">
      <c r="A95" s="18">
        <v>82</v>
      </c>
      <c r="B95" s="63"/>
      <c r="D95" s="79"/>
      <c r="E95" s="80"/>
      <c r="F95" s="80"/>
      <c r="H95" s="52"/>
      <c r="J95" s="51"/>
      <c r="L95" s="51"/>
      <c r="N95" s="78"/>
      <c r="P95" s="72"/>
      <c r="R95" s="20" t="str">
        <f t="shared" si="6"/>
        <v/>
      </c>
      <c r="U95" s="22" t="str">
        <f t="shared" si="8"/>
        <v/>
      </c>
      <c r="V95" s="33" t="str">
        <f t="shared" si="7"/>
        <v/>
      </c>
    </row>
    <row r="96" spans="1:22" x14ac:dyDescent="0.2">
      <c r="A96" s="18">
        <v>83</v>
      </c>
      <c r="B96" s="63"/>
      <c r="D96" s="79"/>
      <c r="E96" s="80"/>
      <c r="F96" s="80"/>
      <c r="H96" s="52"/>
      <c r="J96" s="51"/>
      <c r="L96" s="51"/>
      <c r="N96" s="78"/>
      <c r="P96" s="72"/>
      <c r="R96" s="20" t="str">
        <f t="shared" si="6"/>
        <v/>
      </c>
      <c r="U96" s="22" t="str">
        <f t="shared" si="8"/>
        <v/>
      </c>
      <c r="V96" s="33" t="str">
        <f t="shared" si="7"/>
        <v/>
      </c>
    </row>
    <row r="97" spans="1:22" x14ac:dyDescent="0.2">
      <c r="A97" s="18">
        <v>84</v>
      </c>
      <c r="B97" s="63"/>
      <c r="D97" s="69"/>
      <c r="E97" s="69"/>
      <c r="F97" s="69"/>
      <c r="H97" s="52"/>
      <c r="J97" s="51"/>
      <c r="L97" s="51"/>
      <c r="N97" s="78"/>
      <c r="P97" s="72"/>
      <c r="R97" s="20" t="str">
        <f t="shared" si="6"/>
        <v/>
      </c>
      <c r="U97" s="22" t="str">
        <f t="shared" si="8"/>
        <v/>
      </c>
      <c r="V97" s="33" t="str">
        <f t="shared" si="7"/>
        <v/>
      </c>
    </row>
    <row r="98" spans="1:22" x14ac:dyDescent="0.2">
      <c r="A98" s="18">
        <v>85</v>
      </c>
      <c r="B98" s="63"/>
      <c r="D98" s="69"/>
      <c r="E98" s="69"/>
      <c r="F98" s="69"/>
      <c r="H98" s="52"/>
      <c r="J98" s="51"/>
      <c r="L98" s="51"/>
      <c r="N98" s="78"/>
      <c r="P98" s="72"/>
      <c r="R98" s="20" t="str">
        <f t="shared" si="6"/>
        <v/>
      </c>
      <c r="U98" s="22" t="str">
        <f t="shared" si="8"/>
        <v/>
      </c>
      <c r="V98" s="33" t="str">
        <f t="shared" si="7"/>
        <v/>
      </c>
    </row>
    <row r="99" spans="1:22" x14ac:dyDescent="0.2">
      <c r="A99" s="18">
        <v>86</v>
      </c>
      <c r="B99" s="63"/>
      <c r="D99" s="69"/>
      <c r="E99" s="69"/>
      <c r="F99" s="69"/>
      <c r="H99" s="52"/>
      <c r="J99" s="51"/>
      <c r="L99" s="51"/>
      <c r="N99" s="78"/>
      <c r="P99" s="72"/>
      <c r="R99" s="20" t="str">
        <f t="shared" si="6"/>
        <v/>
      </c>
      <c r="U99" s="22" t="str">
        <f t="shared" si="8"/>
        <v/>
      </c>
      <c r="V99" s="33" t="str">
        <f t="shared" si="7"/>
        <v/>
      </c>
    </row>
    <row r="100" spans="1:22" x14ac:dyDescent="0.2">
      <c r="A100" s="18">
        <v>87</v>
      </c>
      <c r="B100" s="63"/>
      <c r="D100" s="69"/>
      <c r="E100" s="69"/>
      <c r="F100" s="69"/>
      <c r="H100" s="52"/>
      <c r="J100" s="51"/>
      <c r="L100" s="51"/>
      <c r="N100" s="78"/>
      <c r="P100" s="72"/>
      <c r="R100" s="20" t="str">
        <f t="shared" si="6"/>
        <v/>
      </c>
      <c r="U100" s="22" t="str">
        <f t="shared" si="8"/>
        <v/>
      </c>
      <c r="V100" s="33" t="str">
        <f t="shared" si="7"/>
        <v/>
      </c>
    </row>
    <row r="101" spans="1:22" x14ac:dyDescent="0.2">
      <c r="A101" s="18">
        <v>88</v>
      </c>
      <c r="N101" s="78"/>
      <c r="P101" s="73"/>
      <c r="R101" s="20" t="str">
        <f t="shared" si="6"/>
        <v/>
      </c>
      <c r="U101" s="22" t="str">
        <f t="shared" si="8"/>
        <v/>
      </c>
      <c r="V101" s="33" t="str">
        <f t="shared" si="7"/>
        <v/>
      </c>
    </row>
    <row r="102" spans="1:22" x14ac:dyDescent="0.2">
      <c r="A102" s="18">
        <v>89</v>
      </c>
      <c r="N102" s="78"/>
      <c r="P102" s="73"/>
      <c r="R102" s="20" t="str">
        <f t="shared" si="6"/>
        <v/>
      </c>
      <c r="U102" s="22" t="str">
        <f t="shared" si="8"/>
        <v/>
      </c>
      <c r="V102" s="33" t="str">
        <f t="shared" si="7"/>
        <v/>
      </c>
    </row>
    <row r="103" spans="1:22" x14ac:dyDescent="0.2">
      <c r="A103" s="18">
        <v>90</v>
      </c>
      <c r="N103" s="78"/>
      <c r="P103" s="73"/>
      <c r="R103" s="20" t="str">
        <f t="shared" si="6"/>
        <v/>
      </c>
      <c r="U103" s="22" t="str">
        <f t="shared" si="8"/>
        <v/>
      </c>
      <c r="V103" s="33" t="str">
        <f t="shared" si="7"/>
        <v/>
      </c>
    </row>
    <row r="104" spans="1:22" x14ac:dyDescent="0.2">
      <c r="A104" s="18">
        <v>91</v>
      </c>
      <c r="N104" s="78"/>
      <c r="P104" s="73"/>
      <c r="R104" s="20" t="str">
        <f t="shared" si="6"/>
        <v/>
      </c>
      <c r="U104" s="22" t="str">
        <f t="shared" si="8"/>
        <v/>
      </c>
      <c r="V104" s="33" t="str">
        <f t="shared" si="7"/>
        <v/>
      </c>
    </row>
    <row r="105" spans="1:22" x14ac:dyDescent="0.2">
      <c r="A105" s="18">
        <v>92</v>
      </c>
      <c r="N105" s="78"/>
      <c r="P105" s="73"/>
      <c r="R105" s="20" t="str">
        <f t="shared" si="6"/>
        <v/>
      </c>
      <c r="U105" s="22" t="str">
        <f t="shared" si="8"/>
        <v/>
      </c>
      <c r="V105" s="33" t="str">
        <f t="shared" si="7"/>
        <v/>
      </c>
    </row>
    <row r="106" spans="1:22" x14ac:dyDescent="0.2">
      <c r="A106" s="18">
        <v>93</v>
      </c>
      <c r="N106" s="78"/>
      <c r="P106" s="73"/>
      <c r="R106" s="20" t="str">
        <f t="shared" si="6"/>
        <v/>
      </c>
      <c r="U106" s="22" t="str">
        <f t="shared" si="8"/>
        <v/>
      </c>
      <c r="V106" s="33" t="str">
        <f t="shared" si="7"/>
        <v/>
      </c>
    </row>
    <row r="107" spans="1:22" x14ac:dyDescent="0.2">
      <c r="A107" s="18">
        <v>94</v>
      </c>
      <c r="N107" s="78"/>
      <c r="P107" s="73"/>
      <c r="R107" s="20" t="str">
        <f t="shared" si="6"/>
        <v/>
      </c>
      <c r="U107" s="22" t="str">
        <f t="shared" si="8"/>
        <v/>
      </c>
      <c r="V107" s="33" t="str">
        <f t="shared" si="7"/>
        <v/>
      </c>
    </row>
    <row r="108" spans="1:22" x14ac:dyDescent="0.2">
      <c r="A108" s="18">
        <v>95</v>
      </c>
      <c r="N108" s="78"/>
      <c r="P108" s="73"/>
      <c r="R108" s="20" t="str">
        <f t="shared" si="6"/>
        <v/>
      </c>
      <c r="U108" s="22" t="str">
        <f t="shared" si="8"/>
        <v/>
      </c>
      <c r="V108" s="33" t="str">
        <f t="shared" si="7"/>
        <v/>
      </c>
    </row>
    <row r="109" spans="1:22" x14ac:dyDescent="0.2">
      <c r="A109" s="18">
        <v>96</v>
      </c>
      <c r="N109" s="78"/>
      <c r="P109" s="73"/>
      <c r="R109" s="20" t="str">
        <f t="shared" si="6"/>
        <v/>
      </c>
      <c r="U109" s="22" t="str">
        <f t="shared" si="8"/>
        <v/>
      </c>
      <c r="V109" s="33" t="str">
        <f t="shared" si="7"/>
        <v/>
      </c>
    </row>
    <row r="110" spans="1:22" x14ac:dyDescent="0.2">
      <c r="A110" s="18">
        <v>97</v>
      </c>
      <c r="N110" s="78"/>
      <c r="P110" s="73"/>
      <c r="R110" s="20" t="str">
        <f t="shared" si="6"/>
        <v/>
      </c>
      <c r="U110" s="22" t="str">
        <f t="shared" si="8"/>
        <v/>
      </c>
      <c r="V110" s="33" t="str">
        <f t="shared" si="7"/>
        <v/>
      </c>
    </row>
    <row r="111" spans="1:22" x14ac:dyDescent="0.2">
      <c r="A111" s="18">
        <v>98</v>
      </c>
      <c r="N111" s="78"/>
      <c r="P111" s="73"/>
      <c r="R111" s="20" t="str">
        <f t="shared" si="6"/>
        <v/>
      </c>
      <c r="U111" s="22" t="str">
        <f t="shared" si="8"/>
        <v/>
      </c>
      <c r="V111" s="33" t="str">
        <f t="shared" si="7"/>
        <v/>
      </c>
    </row>
    <row r="112" spans="1:22" x14ac:dyDescent="0.2">
      <c r="A112" s="18">
        <v>99</v>
      </c>
      <c r="N112" s="78"/>
      <c r="P112" s="73"/>
      <c r="R112" s="20" t="str">
        <f t="shared" si="6"/>
        <v/>
      </c>
      <c r="U112" s="22" t="str">
        <f t="shared" si="8"/>
        <v/>
      </c>
      <c r="V112" s="33" t="str">
        <f t="shared" si="7"/>
        <v/>
      </c>
    </row>
    <row r="113" spans="1:22" x14ac:dyDescent="0.2">
      <c r="A113" s="18">
        <v>100</v>
      </c>
      <c r="N113" s="78"/>
      <c r="P113" s="73"/>
      <c r="R113" s="20" t="str">
        <f t="shared" si="6"/>
        <v/>
      </c>
      <c r="U113" s="22" t="str">
        <f t="shared" si="8"/>
        <v/>
      </c>
      <c r="V113" s="33" t="str">
        <f t="shared" si="7"/>
        <v/>
      </c>
    </row>
    <row r="114" spans="1:22" hidden="1" x14ac:dyDescent="0.2">
      <c r="N114" s="78"/>
      <c r="P114" s="20"/>
    </row>
    <row r="115" spans="1:22" hidden="1" x14ac:dyDescent="0.2">
      <c r="P115" s="20"/>
    </row>
    <row r="116" spans="1:22" hidden="1" x14ac:dyDescent="0.2">
      <c r="P116" s="20"/>
    </row>
    <row r="117" spans="1:22" hidden="1" x14ac:dyDescent="0.2">
      <c r="P117" s="20"/>
    </row>
    <row r="118" spans="1:22" hidden="1" x14ac:dyDescent="0.2">
      <c r="P118" s="20"/>
    </row>
    <row r="119" spans="1:22" hidden="1" x14ac:dyDescent="0.2">
      <c r="P119" s="20"/>
    </row>
    <row r="120" spans="1:22" hidden="1" x14ac:dyDescent="0.2">
      <c r="P120" s="20"/>
    </row>
    <row r="121" spans="1:22" hidden="1" x14ac:dyDescent="0.2">
      <c r="P121" s="20"/>
    </row>
    <row r="122" spans="1:22" hidden="1" x14ac:dyDescent="0.2">
      <c r="P122" s="20"/>
    </row>
    <row r="123" spans="1:22" hidden="1" x14ac:dyDescent="0.2">
      <c r="P123" s="20"/>
    </row>
    <row r="124" spans="1:22" hidden="1" x14ac:dyDescent="0.2">
      <c r="P124" s="20"/>
    </row>
    <row r="125" spans="1:22" hidden="1" x14ac:dyDescent="0.2">
      <c r="P125" s="20"/>
    </row>
    <row r="126" spans="1:22" hidden="1" x14ac:dyDescent="0.2">
      <c r="P126" s="20"/>
    </row>
  </sheetData>
  <mergeCells count="83">
    <mergeCell ref="D19:F19"/>
    <mergeCell ref="D20:F20"/>
    <mergeCell ref="D21:F21"/>
    <mergeCell ref="D22:F22"/>
    <mergeCell ref="D23:F23"/>
    <mergeCell ref="D14:F14"/>
    <mergeCell ref="D15:F15"/>
    <mergeCell ref="D16:F16"/>
    <mergeCell ref="D17:F17"/>
    <mergeCell ref="D18:F18"/>
    <mergeCell ref="D29:F29"/>
    <mergeCell ref="D30:F30"/>
    <mergeCell ref="D31:F31"/>
    <mergeCell ref="D32:F32"/>
    <mergeCell ref="D33:F33"/>
    <mergeCell ref="D24:F24"/>
    <mergeCell ref="D25:F25"/>
    <mergeCell ref="D26:F26"/>
    <mergeCell ref="D27:F27"/>
    <mergeCell ref="D28:F28"/>
    <mergeCell ref="D39:F39"/>
    <mergeCell ref="D40:F40"/>
    <mergeCell ref="D41:F41"/>
    <mergeCell ref="D42:F42"/>
    <mergeCell ref="D43:F43"/>
    <mergeCell ref="D34:F34"/>
    <mergeCell ref="D35:F35"/>
    <mergeCell ref="D36:F36"/>
    <mergeCell ref="D37:F37"/>
    <mergeCell ref="D38:F38"/>
    <mergeCell ref="D49:F49"/>
    <mergeCell ref="D50:F50"/>
    <mergeCell ref="D51:F51"/>
    <mergeCell ref="D52:F52"/>
    <mergeCell ref="D53:F53"/>
    <mergeCell ref="D44:F44"/>
    <mergeCell ref="D45:F45"/>
    <mergeCell ref="D46:F46"/>
    <mergeCell ref="D47:F47"/>
    <mergeCell ref="D48:F48"/>
    <mergeCell ref="D59:F59"/>
    <mergeCell ref="D60:F60"/>
    <mergeCell ref="D61:F61"/>
    <mergeCell ref="D62:F62"/>
    <mergeCell ref="D63:F63"/>
    <mergeCell ref="D54:F54"/>
    <mergeCell ref="D55:F55"/>
    <mergeCell ref="D56:F56"/>
    <mergeCell ref="D57:F57"/>
    <mergeCell ref="D58:F58"/>
    <mergeCell ref="D69:F69"/>
    <mergeCell ref="D70:F70"/>
    <mergeCell ref="D71:F71"/>
    <mergeCell ref="D72:F72"/>
    <mergeCell ref="D73:F73"/>
    <mergeCell ref="D64:F64"/>
    <mergeCell ref="D65:F65"/>
    <mergeCell ref="D66:F66"/>
    <mergeCell ref="D67:F67"/>
    <mergeCell ref="D68:F68"/>
    <mergeCell ref="D74:F74"/>
    <mergeCell ref="D75:F75"/>
    <mergeCell ref="D76:F76"/>
    <mergeCell ref="D77:F77"/>
    <mergeCell ref="D78:F78"/>
    <mergeCell ref="D86:F86"/>
    <mergeCell ref="D93:F93"/>
    <mergeCell ref="D94:F94"/>
    <mergeCell ref="D95:F95"/>
    <mergeCell ref="D79:F79"/>
    <mergeCell ref="D91:F91"/>
    <mergeCell ref="D80:F80"/>
    <mergeCell ref="D81:F81"/>
    <mergeCell ref="D82:F82"/>
    <mergeCell ref="D83:F83"/>
    <mergeCell ref="D84:F84"/>
    <mergeCell ref="D85:F85"/>
    <mergeCell ref="D96:F96"/>
    <mergeCell ref="D87:F87"/>
    <mergeCell ref="D88:F88"/>
    <mergeCell ref="D89:F89"/>
    <mergeCell ref="D90:F90"/>
    <mergeCell ref="D92:F92"/>
  </mergeCells>
  <phoneticPr fontId="0" type="noConversion"/>
  <dataValidations disablePrompts="1" count="1">
    <dataValidation type="list" allowBlank="1" showInputMessage="1" showErrorMessage="1" sqref="N114" xr:uid="{00000000-0002-0000-0100-000000000000}">
      <formula1>#REF!</formula1>
    </dataValidation>
  </dataValidations>
  <printOptions gridLines="1"/>
  <pageMargins left="0.75" right="0.75" top="1" bottom="1" header="0.5" footer="0.5"/>
  <pageSetup paperSize="9"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C18"/>
  <sheetViews>
    <sheetView topLeftCell="A7" workbookViewId="0">
      <selection activeCell="C28" sqref="C28"/>
    </sheetView>
  </sheetViews>
  <sheetFormatPr defaultColWidth="9.1796875" defaultRowHeight="12.5" x14ac:dyDescent="0.25"/>
  <cols>
    <col min="1" max="1" width="9.1796875" style="54"/>
    <col min="2" max="2" width="4.453125" style="54" customWidth="1"/>
    <col min="3" max="3" width="69.54296875" style="54" customWidth="1"/>
    <col min="4" max="4" width="1.7265625" style="54" customWidth="1"/>
    <col min="5" max="5" width="78.1796875" style="54" customWidth="1"/>
    <col min="6" max="16384" width="9.1796875" style="54"/>
  </cols>
  <sheetData>
    <row r="2" spans="2:3" ht="13" x14ac:dyDescent="0.25">
      <c r="B2" s="56" t="s">
        <v>26</v>
      </c>
      <c r="C2" s="57"/>
    </row>
    <row r="4" spans="2:3" ht="50.5" x14ac:dyDescent="0.25">
      <c r="C4" s="55" t="s">
        <v>41</v>
      </c>
    </row>
    <row r="5" spans="2:3" ht="38.5" x14ac:dyDescent="0.25">
      <c r="C5" s="55" t="s">
        <v>42</v>
      </c>
    </row>
    <row r="6" spans="2:3" ht="37.5" x14ac:dyDescent="0.25">
      <c r="C6" s="55" t="s">
        <v>43</v>
      </c>
    </row>
    <row r="8" spans="2:3" ht="38.5" x14ac:dyDescent="0.25">
      <c r="C8" s="55" t="s">
        <v>44</v>
      </c>
    </row>
    <row r="16" spans="2:3" ht="13" x14ac:dyDescent="0.25">
      <c r="B16" s="56" t="s">
        <v>40</v>
      </c>
    </row>
    <row r="18" spans="3:3" ht="25" x14ac:dyDescent="0.25">
      <c r="C18" s="55" t="s">
        <v>45</v>
      </c>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3</vt:i4>
      </vt:variant>
      <vt:variant>
        <vt:lpstr>Benoemde bereiken</vt:lpstr>
      </vt:variant>
      <vt:variant>
        <vt:i4>1</vt:i4>
      </vt:variant>
    </vt:vector>
  </HeadingPairs>
  <TitlesOfParts>
    <vt:vector size="4" baseType="lpstr">
      <vt:lpstr>Importeren</vt:lpstr>
      <vt:lpstr>Kasblad</vt:lpstr>
      <vt:lpstr>Toelichting</vt:lpstr>
      <vt:lpstr>test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Importerern kasstaat</dc:title>
  <dc:creator>Twinfield International N.V.</dc:creator>
  <cp:lastModifiedBy>Luttmer, Martijn</cp:lastModifiedBy>
  <cp:lastPrinted>2007-04-11T14:13:09Z</cp:lastPrinted>
  <dcterms:created xsi:type="dcterms:W3CDTF">2004-09-01T19:19:31Z</dcterms:created>
  <dcterms:modified xsi:type="dcterms:W3CDTF">2026-02-23T13:02:29Z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e6ee112-9e5c-4f16-b63d-fcad06e1707e_Enabled">
    <vt:lpwstr>true</vt:lpwstr>
  </property>
  <property fmtid="{D5CDD505-2E9C-101B-9397-08002B2CF9AE}" pid="3" name="MSIP_Label_fe6ee112-9e5c-4f16-b63d-fcad06e1707e_SetDate">
    <vt:lpwstr>2026-02-23T13:02:29Z</vt:lpwstr>
  </property>
  <property fmtid="{D5CDD505-2E9C-101B-9397-08002B2CF9AE}" pid="4" name="MSIP_Label_fe6ee112-9e5c-4f16-b63d-fcad06e1707e_Method">
    <vt:lpwstr>Standard</vt:lpwstr>
  </property>
  <property fmtid="{D5CDD505-2E9C-101B-9397-08002B2CF9AE}" pid="5" name="MSIP_Label_fe6ee112-9e5c-4f16-b63d-fcad06e1707e_Name">
    <vt:lpwstr>Internal Use</vt:lpwstr>
  </property>
  <property fmtid="{D5CDD505-2E9C-101B-9397-08002B2CF9AE}" pid="6" name="MSIP_Label_fe6ee112-9e5c-4f16-b63d-fcad06e1707e_SiteId">
    <vt:lpwstr>8ac76c91-e7f1-41ff-a89c-3553b2da2c17</vt:lpwstr>
  </property>
  <property fmtid="{D5CDD505-2E9C-101B-9397-08002B2CF9AE}" pid="7" name="MSIP_Label_fe6ee112-9e5c-4f16-b63d-fcad06e1707e_ActionId">
    <vt:lpwstr>c111a4b1-8528-4676-be7d-7c24b8849dbe</vt:lpwstr>
  </property>
  <property fmtid="{D5CDD505-2E9C-101B-9397-08002B2CF9AE}" pid="8" name="MSIP_Label_fe6ee112-9e5c-4f16-b63d-fcad06e1707e_ContentBits">
    <vt:lpwstr>0</vt:lpwstr>
  </property>
  <property fmtid="{D5CDD505-2E9C-101B-9397-08002B2CF9AE}" pid="9" name="MSIP_Label_fe6ee112-9e5c-4f16-b63d-fcad06e1707e_Tag">
    <vt:lpwstr>10, 3, 0, 1</vt:lpwstr>
  </property>
</Properties>
</file>